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0" activeTab="0"/>
  </bookViews>
  <sheets>
    <sheet name="Москва" sheetId="1" r:id="rId1"/>
    <sheet name="Тамбов, Иваново" sheetId="2" state="hidden" r:id="rId2"/>
    <sheet name="Ярославль" sheetId="3" state="hidden" r:id="rId3"/>
  </sheets>
  <definedNames/>
  <calcPr fullCalcOnLoad="1"/>
</workbook>
</file>

<file path=xl/sharedStrings.xml><?xml version="1.0" encoding="utf-8"?>
<sst xmlns="http://schemas.openxmlformats.org/spreadsheetml/2006/main" count="1228" uniqueCount="404">
  <si>
    <t xml:space="preserve"> 305044, г.Курск, ул.Республиканская 1-Б                                                                       т. (4712) 34-02-11; 34-36-69,   т/ф (4712) 34-30-37, 34-30-34 – менеджеры                                         </t>
  </si>
  <si>
    <t>Вводятся с 19.05.2011 г.</t>
  </si>
  <si>
    <t xml:space="preserve">Типоразмер       </t>
  </si>
  <si>
    <t>Назначение автошин</t>
  </si>
  <si>
    <t>Цена с НДС,  руб.</t>
  </si>
  <si>
    <t>Шины для карьерной техники, строительно-дорожных и подъемно-транспортных машин</t>
  </si>
  <si>
    <t>35/65 -33 Фбел-283 нс 42</t>
  </si>
  <si>
    <t>Погрузчики, колесные трактора</t>
  </si>
  <si>
    <t>35/65 -33 Фбел-283 нс 30</t>
  </si>
  <si>
    <t xml:space="preserve">бульдозеры, фронтальные погрузчики г/п 10-12тн </t>
  </si>
  <si>
    <t>355/65-15 МВЭ ЭЛКО-314</t>
  </si>
  <si>
    <t>спецтранспорт для металлургич.производства</t>
  </si>
  <si>
    <t>26,5-25 Фбел-199 в комплекте нс.28</t>
  </si>
  <si>
    <t>автосамосвал-землевоз г/п 20-30т.</t>
  </si>
  <si>
    <t>26,5-25 Бел-6 в комплекте</t>
  </si>
  <si>
    <t>МоАЗ г/п 20-30 т.,карьерный погр. г/п 7,5 т.</t>
  </si>
  <si>
    <t>26,5-25 Бел-10М нс28  в комплекте</t>
  </si>
  <si>
    <t>Погрузочно-транспортные машины</t>
  </si>
  <si>
    <t>23,5-25 Фбел-247-1 нс 24в комплекте</t>
  </si>
  <si>
    <t>импортные погрузчики кл.L-34</t>
  </si>
  <si>
    <t>23,5-25 Фбел-247-1 нс20 в комплекте</t>
  </si>
  <si>
    <t>24,5-25 Фбел-247-1 нс20 б/к</t>
  </si>
  <si>
    <t>24.00-35 Фбел-150  нс 42</t>
  </si>
  <si>
    <t>24.00-35 бел-172 нс 42</t>
  </si>
  <si>
    <t>21,00-35  Бел-51А нс 36</t>
  </si>
  <si>
    <t>Автосамосвал БелАЗ  г/п 45,4 тн</t>
  </si>
  <si>
    <t>21,00-35  Бел-51М нс 36</t>
  </si>
  <si>
    <t>21.00-33 ВФ-166АМ в комплекте</t>
  </si>
  <si>
    <t>Автосамосвал БелАЗ  г/п 42 тн</t>
  </si>
  <si>
    <t>18.00-25 ВФ-76БМ нс32 без о/л</t>
  </si>
  <si>
    <t>Автосамосвал БелАЗ  г/п 30 тн</t>
  </si>
  <si>
    <t>18.00-25 ВФ-76БМ нс 40 в комплекте</t>
  </si>
  <si>
    <t>18.00-25 ВФ-76БМ нс32 в комплекте</t>
  </si>
  <si>
    <t>18.00-25 Бел-12  нс 28  комплект</t>
  </si>
  <si>
    <t xml:space="preserve">Импор. погр.-тран.машины, автопоезда МоАЗ </t>
  </si>
  <si>
    <t>18.00-25 Бел-12  нс 28 б/к</t>
  </si>
  <si>
    <t>21,3-24 ИЯВ-79 нс.12 в комплекте</t>
  </si>
  <si>
    <t>Строит.-дорожные машины</t>
  </si>
  <si>
    <t>21,3-24 ИЯВ-79 нс.16 в комплекте</t>
  </si>
  <si>
    <t>Фронтальные одноковшовые погрузчики г/п 4 тн</t>
  </si>
  <si>
    <t>20,5-25 Ф-92А нс.16 в комплекте</t>
  </si>
  <si>
    <t>Скреперы, Фронт.погрузчики, автогрейдеры</t>
  </si>
  <si>
    <t>20,5-25 Ф-92А нс.28 в комплекте</t>
  </si>
  <si>
    <t>17,5-25 Ф-170 нс 20 в комплекте</t>
  </si>
  <si>
    <t>подз.погрузочно-трансп.машины  ПД-5А</t>
  </si>
  <si>
    <t>17,5-25 Ф-170 нс 22 в комплекте</t>
  </si>
  <si>
    <t>17,5-25 Ф-120 нс.12 в комплекте</t>
  </si>
  <si>
    <t>Строит., подъемно-транспор, рудничные машины</t>
  </si>
  <si>
    <t>17,5-25 Ф-120 нс.16 в комплекте</t>
  </si>
  <si>
    <t>17,5-25 Ф-120 нс 20 в комплекте</t>
  </si>
  <si>
    <t>17,5-25 Ф-120 нс.20 б/к</t>
  </si>
  <si>
    <t>14,00-20 Я-307 нс.16 без о/л</t>
  </si>
  <si>
    <t>14,00-20 Я-307 нс.16 в комплекте</t>
  </si>
  <si>
    <t>грейдер-скрепер</t>
  </si>
  <si>
    <t>14,00-20 Я-307 нс.18 в комплекте</t>
  </si>
  <si>
    <t>Дизель-электрокраны г/п 25-40 т.</t>
  </si>
  <si>
    <t>14,00-20 Я-307 нс.20 в комплекте</t>
  </si>
  <si>
    <t>низкорамные прицепы</t>
  </si>
  <si>
    <t>14,00-20 Я-307 нс.10 без о/л</t>
  </si>
  <si>
    <t>14,00-20 Я-307 нс.10 в комплекте</t>
  </si>
  <si>
    <t>14,00-20 Ф-10А нс.20 в комплекте</t>
  </si>
  <si>
    <t>самоходные и прицепные катки г/п 25-30 тн</t>
  </si>
  <si>
    <t>14,00-20 Фбел-67А нс.22 в комплекте</t>
  </si>
  <si>
    <t>самох.стрелк.краны грузоп.25,63,100 тн</t>
  </si>
  <si>
    <t>14,00-20 Бел-64 нс.14 в комплекте</t>
  </si>
  <si>
    <t>Строит.- дорож.техника, автопоезда</t>
  </si>
  <si>
    <t>14,00-20 Бел-64 нс.22 в комплекте</t>
  </si>
  <si>
    <t>29,5/75Р25 Бел-26 в комплекте</t>
  </si>
  <si>
    <t>Стр.-дорож. машины, трактора К-702М, К-703м</t>
  </si>
  <si>
    <t>29,5/75Р25 Бел-32 в комплекте</t>
  </si>
  <si>
    <t>18х7-8 Ф-65-1 в комплекте</t>
  </si>
  <si>
    <t>Вилочные авто-   и   электропогрузчики</t>
  </si>
  <si>
    <t>8,15-15 Бел-1 в комплекте</t>
  </si>
  <si>
    <t>7.00-12 Ф-42-1 в комплекте</t>
  </si>
  <si>
    <t>6,25-10 В-97-1 в комплекте</t>
  </si>
  <si>
    <t>6,00-13 Ф-282  массивная</t>
  </si>
  <si>
    <t>6,00-13 В-98-1 в комплекте нс 10</t>
  </si>
  <si>
    <t>электрокар МоАЗ г/п 3 т.,вилочные погрузчики</t>
  </si>
  <si>
    <t>Шины для грузовых автомобилей, автобусов и троллейбусов</t>
  </si>
  <si>
    <t>1300х530-533 ВИ-3 в комплекте</t>
  </si>
  <si>
    <t>Автомобили высокой проходимости</t>
  </si>
  <si>
    <t>525/70Р21 Бел-66А</t>
  </si>
  <si>
    <t>12.00Р20 ИД-304 У-4 нс.16 в комплекте</t>
  </si>
  <si>
    <t>Автомобили  МАЗ, КамАЗ, КрАЗ, троллейбусы</t>
  </si>
  <si>
    <t>12.00Р20 ИД-304 У-4 нс.16 без о/л</t>
  </si>
  <si>
    <t>12.00Р20 ИД-304 У-4 нс.18 в комплекте</t>
  </si>
  <si>
    <t>12.00Р20 ИД-304 У-4 нс.18  без о/л</t>
  </si>
  <si>
    <t>12.00Р20 Бел-110 нс.18 в комплекте</t>
  </si>
  <si>
    <t>12.00Р20 Бел-110 нс.18  без о/л</t>
  </si>
  <si>
    <t>12.00Р20 БИ-368М  нс18 в комплекте</t>
  </si>
  <si>
    <t>12.00Р20 БИ-368М нс18  без о/л</t>
  </si>
  <si>
    <t>12.00Р20 Бел-116 нс18 в комплекте</t>
  </si>
  <si>
    <t>12.00Р20 Бел-116 нс18  без о/л</t>
  </si>
  <si>
    <t>11.00Р20  Би-347-1, Д-3Б в комплекте</t>
  </si>
  <si>
    <t>СуперМАЗ, автобусы марки Икарус</t>
  </si>
  <si>
    <t>11.00Р20  Би-347-1, Д-3Б без о/л</t>
  </si>
  <si>
    <t>11.00Р20 И-111АМ в комплекте</t>
  </si>
  <si>
    <t>11.00Р20 И-111АМ без о/л</t>
  </si>
  <si>
    <t>11.00Р20  Бел-124 в комплекте</t>
  </si>
  <si>
    <t>Автомобиль КамАЗ и его зарубеж.аналоги</t>
  </si>
  <si>
    <t>11.00Р20  Бел-124 без о/л</t>
  </si>
  <si>
    <t>11.00Р20  Бел-115 в комплекте</t>
  </si>
  <si>
    <t>11.00Р20  Бел-115 без о/л</t>
  </si>
  <si>
    <t>10.00Р20 ИА-185 в комплекте</t>
  </si>
  <si>
    <t>автобусы ЛАЗ,ЛиАЗ,междугор.автобусы</t>
  </si>
  <si>
    <t>10.00Р20 ИА-185 без о/л</t>
  </si>
  <si>
    <t>10.00Р20 Бел-25 в комплекте</t>
  </si>
  <si>
    <t>Междугородные автобусы</t>
  </si>
  <si>
    <t>10.00Р20 Бел-25 без о/л</t>
  </si>
  <si>
    <t>10.00Р20 Бел-114 в комплекте</t>
  </si>
  <si>
    <t>Автомобили-самосвалы КАМАЗ и его аналоги</t>
  </si>
  <si>
    <t>10.00Р20 Бел-114 без о/л</t>
  </si>
  <si>
    <t>9.00Р20 ИН-142Б в комплекте</t>
  </si>
  <si>
    <t>Автомобили  ЗИЛ-4314, - 133, КАМАЗ</t>
  </si>
  <si>
    <t>9.00Р20 ИН-142Б без о/л</t>
  </si>
  <si>
    <t>9.00Р20 БИ-366 в комплекте</t>
  </si>
  <si>
    <t>9.00Р20 БИ-366 без о/л</t>
  </si>
  <si>
    <t>8,25Р20 У-2,К-84 в комплекте</t>
  </si>
  <si>
    <t>Автомобили  ГАЗ, автобусы ПАЗ</t>
  </si>
  <si>
    <t>8,25Р20 У-2, К-84 без о/л</t>
  </si>
  <si>
    <t>8,25Р20 БИ-367 нс12 комплект</t>
  </si>
  <si>
    <t>Автомобили  ГАЗ</t>
  </si>
  <si>
    <t>8,25Р20 БИ-367 нс12 без о/л</t>
  </si>
  <si>
    <t>7,50-20 Я-151 нс 8 в комплекте</t>
  </si>
  <si>
    <t>Вездеход</t>
  </si>
  <si>
    <t>Цельнометаллокордные шины</t>
  </si>
  <si>
    <t>385/65Р22,5 Бел-88</t>
  </si>
  <si>
    <t>авт. МАЗ - 9758 /бортовой прицеп/</t>
  </si>
  <si>
    <t>385/65Р22,5 Бел-146</t>
  </si>
  <si>
    <t>315/80Р22,5 Бел-128</t>
  </si>
  <si>
    <t>11Р22,5 Бел-98</t>
  </si>
  <si>
    <t>Прицепы и полуприцепы, грузовые автомобили, импортные автобусы</t>
  </si>
  <si>
    <t>275/70Р22,5 Бел-108М</t>
  </si>
  <si>
    <t xml:space="preserve">Автобусы </t>
  </si>
  <si>
    <t>295/80Р22,5 Бел-118</t>
  </si>
  <si>
    <t>Автобусы, грузовые автомобили</t>
  </si>
  <si>
    <t>235/75Р17,5 Бел-96</t>
  </si>
  <si>
    <t>Грузовики типа МАЗ-4370 и прицепы</t>
  </si>
  <si>
    <t>235/75Р17,5 Бел-159</t>
  </si>
  <si>
    <t>215/75Р17,5 Бел-169</t>
  </si>
  <si>
    <t>Легкие грузовики, автобусы</t>
  </si>
  <si>
    <t>16.00Р20 Бел-95</t>
  </si>
  <si>
    <t>Автосамосвал МЗКТ-6525 и его модификации</t>
  </si>
  <si>
    <t>Шины для тракторов и сельскохозяйственной техники</t>
  </si>
  <si>
    <t>28,1Р26 ФД-12 в комплекте</t>
  </si>
  <si>
    <t>Трактор "Кировец" К- 700А, К- 701</t>
  </si>
  <si>
    <t>28LR26 Бел-83М в комплекте</t>
  </si>
  <si>
    <t>Комбайны КЗР-10, КЗС-10, УЭС-2-250А и др.техн.</t>
  </si>
  <si>
    <t>30,5L-32 Фбел-179М нс 12 в комплекте</t>
  </si>
  <si>
    <t>Передние колеса для комбайна "ДОН"</t>
  </si>
  <si>
    <t>30,5Р32 Ф-81 нс 12в комплекте</t>
  </si>
  <si>
    <t>Трактор К-701М</t>
  </si>
  <si>
    <t>22.0/70-20 Ф-118А в комплекте</t>
  </si>
  <si>
    <t xml:space="preserve">Маш. по внесению минер.удоб. МВУ-7, МВУ- 12 </t>
  </si>
  <si>
    <t>24.0/50-22,5 Бел-91</t>
  </si>
  <si>
    <t>Очиститель-наполнитель «ОНП» и др.с/хтехника</t>
  </si>
  <si>
    <t>20.0/60-22,5 Бел-87</t>
  </si>
  <si>
    <t>Зерноубор.комбайн КЗР-10 и др.с/хтехника</t>
  </si>
  <si>
    <t>21,3-24 ИЯВ-79 нс.10 в комплекте</t>
  </si>
  <si>
    <t>Тракторы, самоход.комбайны и др.с/хтехника</t>
  </si>
  <si>
    <t>20,8Р38 Бел-15 в комплекте</t>
  </si>
  <si>
    <t>Для задних ведущих колес тракторов МТЗ</t>
  </si>
  <si>
    <t>18.4Р38 Ф-111 в комплекте</t>
  </si>
  <si>
    <t>Задние ведущие колеса тракторов кл. 1,4 - 2,0</t>
  </si>
  <si>
    <t>18,4R34 Ф-11 в комплекте</t>
  </si>
  <si>
    <t>Тракторы кл. 1.4 МТЗ-80, МТЗ-82</t>
  </si>
  <si>
    <t>18,4Р30 Бел-27 в комплекте</t>
  </si>
  <si>
    <t>Ведущ.колеса универ.-пропашных тракторов МТЗ</t>
  </si>
  <si>
    <t>18,4-24 Ф-148 нс 8 в комплекте</t>
  </si>
  <si>
    <t>Комбайны "ДОН"</t>
  </si>
  <si>
    <t>18,4-24 Ф-148 нс 10 в комплекте</t>
  </si>
  <si>
    <t>620/75Р26 Бел-93 в комплекте</t>
  </si>
  <si>
    <t>Зерноубор.комбайны «Лида»КЗС-7, УЭС-250</t>
  </si>
  <si>
    <t>580/70Р42 Бел-126 в комплекте</t>
  </si>
  <si>
    <t>520/70Р38 Бел-111 в комплекте</t>
  </si>
  <si>
    <t>Вед.колеса трактора МТЗ-1522 и машин анал.клас</t>
  </si>
  <si>
    <t>480/70Р30 Бел-129 в комплекте</t>
  </si>
  <si>
    <t>420/70Р24 Бел-90 в комплекте</t>
  </si>
  <si>
    <t>Передние колеса тракторов</t>
  </si>
  <si>
    <t>360/70Р24 Бел-89 в комплекте</t>
  </si>
  <si>
    <t>16,9Р38 Ф-52 в комплекте</t>
  </si>
  <si>
    <t>Трактора МТЗ — 100, - 102, - 142</t>
  </si>
  <si>
    <t>16,9Р30 Ф-245-1 в комплекте</t>
  </si>
  <si>
    <t>Ведущие колеса кл. 1.4 - 2.0</t>
  </si>
  <si>
    <t>16,9Р30 Ф-39 в комплекте</t>
  </si>
  <si>
    <t>16,5/70-18 КФ-97 нс.10 в комплекте</t>
  </si>
  <si>
    <t>Тракторные прицепы г/п 9-12 тн</t>
  </si>
  <si>
    <t>16,5/70-18 КФ-97 нс.14 в комплекте</t>
  </si>
  <si>
    <t>16,0-20 Ф-64GL-1 нс.12 в комплекте</t>
  </si>
  <si>
    <t>Тракторы кл.2.0, МТЗ-142, цистерны для разбрас.</t>
  </si>
  <si>
    <t>16,0-20 Ф-64GL-1 нс.8 в комплекте</t>
  </si>
  <si>
    <t>15,5Р38 Ф-2А в комплекте</t>
  </si>
  <si>
    <t>Трактора МТЗ-80, МТЗ-82</t>
  </si>
  <si>
    <t>14,9Р30 Бел-163 в комплекте</t>
  </si>
  <si>
    <t>13,6-20 Бел-17 в комплекте</t>
  </si>
  <si>
    <t>Тракторы  кл. 1,4, МТЗ-102</t>
  </si>
  <si>
    <t>13.0/75-16 Фбел-340 нс 8 в комплекте</t>
  </si>
  <si>
    <t>Несущие колеса с/х- машин</t>
  </si>
  <si>
    <t>13.0/75-16 Фбел-340 нс 10 в комплекте</t>
  </si>
  <si>
    <t>13.0/75-16 Бел-104 нс 8в комплекте</t>
  </si>
  <si>
    <t>13.0/75-16 Бел-104 нс 10 в комплекте</t>
  </si>
  <si>
    <t>12,4L-16 Фбел-160М в комплекте</t>
  </si>
  <si>
    <t>Трактор кл.1.4 МТЗ-8211, универ.погрузчики</t>
  </si>
  <si>
    <t>11,2-20 Ф-35-1 в комплекте</t>
  </si>
  <si>
    <t>Трактора кл. 1,4, МТЗ-82</t>
  </si>
  <si>
    <t>10.0/75-15,3 Бел-92 нс 8 в комплекте</t>
  </si>
  <si>
    <t>Самоход.косилки, кормоуб.комбайны и др.с/хтехн</t>
  </si>
  <si>
    <t>10.0/75-15,3 Бел-92 нс 10 в комплекте</t>
  </si>
  <si>
    <t>10.00-16 Бел ПТ-5М в комплекте</t>
  </si>
  <si>
    <t>Транспортные прицепы, прицепы емкости</t>
  </si>
  <si>
    <t>9.00-16 Бел ПТ-5М в комплекте</t>
  </si>
  <si>
    <t>9.00Р20 Фбел-311 в комплекте</t>
  </si>
  <si>
    <t>Тракторы  кл. 1,4 МТЗ-80</t>
  </si>
  <si>
    <t>9.00Р20 Бел-31 в комплекте</t>
  </si>
  <si>
    <t>7,50-20  В-103 в комплекте</t>
  </si>
  <si>
    <t>Тракторы  кл. 1,4 МТЗ-50</t>
  </si>
  <si>
    <t>7.50L16 Фбел-253М нс.2 в комплекте</t>
  </si>
  <si>
    <t>Агрегат АМЖК-8, малогабар.трактор и др.с/хтехн</t>
  </si>
  <si>
    <t>7.50L16 Фбел-253М нс.4 в комплекте</t>
  </si>
  <si>
    <t>6L-12 Ф-140М в комплекте</t>
  </si>
  <si>
    <t>Мотоблок МТЗ-05, тракторы кл.0,1</t>
  </si>
  <si>
    <t>6,50-16 Я-275А в комплекте</t>
  </si>
  <si>
    <t xml:space="preserve">Ведущие колеса тракторов </t>
  </si>
  <si>
    <t>5,50-16 Фбел-256 нс4 в комплекте</t>
  </si>
  <si>
    <t>Прицепные сельхозмашины и орудия</t>
  </si>
  <si>
    <t>5,50-16 Фбел-256 нс8 в комплекте</t>
  </si>
  <si>
    <t>5,50-16 Ф-122 нс 8 в комплекте</t>
  </si>
  <si>
    <t>малогабарит.техника и свеклоубор.комб. КСК - 6</t>
  </si>
  <si>
    <t>5,50-16 Ф-122 нс 4 в комплекте</t>
  </si>
  <si>
    <t>5.00-10 В-19А в комплекте нс 6</t>
  </si>
  <si>
    <t>Молотилки, косилки и др.малогабарит.с/хтехника</t>
  </si>
  <si>
    <t>Шины для легковых и легкогрузовых автомобилей, микроавтобусов</t>
  </si>
  <si>
    <t>235/75Р15 Бел-24-1 б/к</t>
  </si>
  <si>
    <t>Автомобиль УАЗ, импорт.автом. типа "ДЖИП"</t>
  </si>
  <si>
    <t>205/70Р15 Бел-121</t>
  </si>
  <si>
    <t>Автомобили ВАЗ 2123 и их модификации</t>
  </si>
  <si>
    <t>205/70Р14 Бел-59</t>
  </si>
  <si>
    <t xml:space="preserve">Автомобили ГАЗ </t>
  </si>
  <si>
    <t>205/70Р14 ОИ-297-1</t>
  </si>
  <si>
    <t>Автомобили ГАЗ, зимний рисунок</t>
  </si>
  <si>
    <t>205/65Р15 Бел-99</t>
  </si>
  <si>
    <t>Автомобиль ГАЗ-3111 и его заруб.аналоги</t>
  </si>
  <si>
    <t>205/65Р15 Бел-123</t>
  </si>
  <si>
    <t>Автомобиль ГАЗ-3110 и его заруб.аналоги</t>
  </si>
  <si>
    <t>195/65Р15 Бел-80</t>
  </si>
  <si>
    <t>Автомобили ГАЗ и заруб.анал., зимний рисунок</t>
  </si>
  <si>
    <t>195/65Р15 Бел-81</t>
  </si>
  <si>
    <t>195/65Р15 L-8</t>
  </si>
  <si>
    <t>Автомобили ГАЗ -3110 и его модификации</t>
  </si>
  <si>
    <t>195/65Р15 Бел-119</t>
  </si>
  <si>
    <t>185/65Р15 Бел-177</t>
  </si>
  <si>
    <t>185/70Р14 Бел-117</t>
  </si>
  <si>
    <t>"Москвич"2141,2143 и их зар.анал., зимний рисун</t>
  </si>
  <si>
    <t>185/70Р14 Бел-97</t>
  </si>
  <si>
    <t>Автомобиль "Москвич-2141" и его заруб.аналоги</t>
  </si>
  <si>
    <t>185/70Р14 Бел-113</t>
  </si>
  <si>
    <t>Автомобили "Москвич"2141,2143 и их зар.анал</t>
  </si>
  <si>
    <t>185/60Р14 Би-555</t>
  </si>
  <si>
    <t>Автомобиль ВАЗ-2110 и его зарубежные аналоги</t>
  </si>
  <si>
    <t>185/65Р14 Бел-94</t>
  </si>
  <si>
    <t>"Москвич"2141,2143 и их зарубежные аналоги</t>
  </si>
  <si>
    <t>185/65Р14 Бел-107</t>
  </si>
  <si>
    <t>185/65Р14 Бел-157</t>
  </si>
  <si>
    <t>175/80Р16 Вли-10 в комплекте</t>
  </si>
  <si>
    <t>ВАЗ-2121,- 21213 «Нива», зимний рисунок</t>
  </si>
  <si>
    <t>175/70Р14 Л5-1</t>
  </si>
  <si>
    <t>Автомобиль "москвич", ВАЗ-2112</t>
  </si>
  <si>
    <t>175/65Р14 Л-5Бел</t>
  </si>
  <si>
    <t>Автомобиль ВАЗ -2110</t>
  </si>
  <si>
    <t>175/70Р13 Би-391</t>
  </si>
  <si>
    <t>Автомобиль ВАЗ и его зарубежные аналоги</t>
  </si>
  <si>
    <t>175/70Р13 Бел-101</t>
  </si>
  <si>
    <t>175/70Р13 Бел-103</t>
  </si>
  <si>
    <t>175/70Р13 Бел-100</t>
  </si>
  <si>
    <t>175/70Р13 Би-508</t>
  </si>
  <si>
    <t>Автомобиль ВАЗ и его аналоги, зимний рисунок</t>
  </si>
  <si>
    <t>175/70Р13 Бел-127</t>
  </si>
  <si>
    <t>165/80Р13 НИИШП РАЛЛИ</t>
  </si>
  <si>
    <t>Спортивные автомобили, зимний рисунок</t>
  </si>
  <si>
    <t>165/70Р13 Бел-105</t>
  </si>
  <si>
    <t>Автомобили ВАЗ -2108, -2109 и их заруб. аналоги</t>
  </si>
  <si>
    <t>155/70Р13 Би-395</t>
  </si>
  <si>
    <t>Автомобиль ЗАЗ-1102, зимний рисунок</t>
  </si>
  <si>
    <t>155/70Р13 Бел-391</t>
  </si>
  <si>
    <t>Автомобиль ЗАЗ-1102"Таврия"</t>
  </si>
  <si>
    <t>135/80Р12 Би-308</t>
  </si>
  <si>
    <t>Автомобиль ВАЗ-1111 «Ока»</t>
  </si>
  <si>
    <t>225/70Р15С Бел-77</t>
  </si>
  <si>
    <t>Легкие груз. автомобили и микроавтобусы</t>
  </si>
  <si>
    <t>205/70Р15С Бел-143</t>
  </si>
  <si>
    <t>195/70Р15С Бел-171</t>
  </si>
  <si>
    <t>195Р14С Бел-78</t>
  </si>
  <si>
    <t>225/85Р15С Бел-137 с камерой</t>
  </si>
  <si>
    <t>215/90-15С Бел-11 с камерой</t>
  </si>
  <si>
    <t>185/75Р16С Бел-109 с камерой</t>
  </si>
  <si>
    <t>175Р16С Би-522 с камерой</t>
  </si>
  <si>
    <t>225/85Р15С Бел-137 без камеры</t>
  </si>
  <si>
    <t>Автомобили "Соболь" и "Газель"</t>
  </si>
  <si>
    <t>215/90-15С Бел-11 без камеры</t>
  </si>
  <si>
    <t>Легкий грузовой автомобиль ГАЗ-3302, фургон ГАЗ-2705, автобус ГАЗ-3221 и их модификации</t>
  </si>
  <si>
    <t>185/75Р16С Бел-109 без камеры</t>
  </si>
  <si>
    <t>175Р16С Би-522 без камеры</t>
  </si>
  <si>
    <t>Автокамеры</t>
  </si>
  <si>
    <t>АК 26,5-25</t>
  </si>
  <si>
    <t>АК 21.00-33</t>
  </si>
  <si>
    <t>АК 20,5-25</t>
  </si>
  <si>
    <t>АК 18.00-25</t>
  </si>
  <si>
    <t>АК 17,5-25</t>
  </si>
  <si>
    <t>АК 15-22,5</t>
  </si>
  <si>
    <t>АК 14.00-20</t>
  </si>
  <si>
    <t>АК 29,5-25 груз</t>
  </si>
  <si>
    <t>АК 1300х530-533</t>
  </si>
  <si>
    <t>АК 12.00-20</t>
  </si>
  <si>
    <t>АК 11.00-20</t>
  </si>
  <si>
    <t>АК 10.00-20</t>
  </si>
  <si>
    <t>АК 9.00-20М груз</t>
  </si>
  <si>
    <t>АК 8,25-20 М</t>
  </si>
  <si>
    <t>АК 7,50-20 груз</t>
  </si>
  <si>
    <t>АК 28,1-26</t>
  </si>
  <si>
    <t>АК 30,5L-32</t>
  </si>
  <si>
    <t>АК 28L-26</t>
  </si>
  <si>
    <t>АК 21,3-24</t>
  </si>
  <si>
    <t>АК 20,8-38</t>
  </si>
  <si>
    <t>АК 18,4-24</t>
  </si>
  <si>
    <t>АК 18,4-34</t>
  </si>
  <si>
    <t>АК 420-24</t>
  </si>
  <si>
    <t>АК 360-24</t>
  </si>
  <si>
    <t>АК 16,9-38М</t>
  </si>
  <si>
    <t>АК 16,5-18</t>
  </si>
  <si>
    <t>АК 16,0-20 с/х</t>
  </si>
  <si>
    <t>АК 13,6-38</t>
  </si>
  <si>
    <t>АК 13,6-20</t>
  </si>
  <si>
    <t>АК 12,4-16</t>
  </si>
  <si>
    <t>АК 11,2-20</t>
  </si>
  <si>
    <t>АК 10.00-16</t>
  </si>
  <si>
    <t>АК 5,50-16</t>
  </si>
  <si>
    <t>АК УК-14-02</t>
  </si>
  <si>
    <t>АК 8,40-15</t>
  </si>
  <si>
    <t>АК 6,95-16</t>
  </si>
  <si>
    <t>АК УК-13-01</t>
  </si>
  <si>
    <t>АК УК-13-02</t>
  </si>
  <si>
    <t>АК УК-14М</t>
  </si>
  <si>
    <t>АК 175-16</t>
  </si>
  <si>
    <t>АК 135-12</t>
  </si>
  <si>
    <t>АК 8,15-15</t>
  </si>
  <si>
    <t>АК 6.00-13</t>
  </si>
  <si>
    <t>АК 185-15</t>
  </si>
  <si>
    <t>АК 10.0/75-15,3</t>
  </si>
  <si>
    <t>АК 13.0/75-16</t>
  </si>
  <si>
    <t>АК 16.9-30</t>
  </si>
  <si>
    <t>АК 18,4-30</t>
  </si>
  <si>
    <t>АК 20.0/60-22,5</t>
  </si>
  <si>
    <t>АК 22.0/70-20</t>
  </si>
  <si>
    <t>АК 24.0/50-22,5 с/х</t>
  </si>
  <si>
    <t>АК 5.00-10</t>
  </si>
  <si>
    <t>АК 520-38</t>
  </si>
  <si>
    <t>АК 6,50-16</t>
  </si>
  <si>
    <t>АК 6-12</t>
  </si>
  <si>
    <t>АК 620-26</t>
  </si>
  <si>
    <t>АК 7,50-16</t>
  </si>
  <si>
    <t>АК 7,50-20   с/х</t>
  </si>
  <si>
    <t>АК 9.00-20   с/х</t>
  </si>
  <si>
    <t>Ободные ленты</t>
  </si>
  <si>
    <t>ОЛ 26,5-25</t>
  </si>
  <si>
    <t>ОЛ 21.00-33</t>
  </si>
  <si>
    <t>ОЛ 20,5-25</t>
  </si>
  <si>
    <t>ОЛ 18.00-25</t>
  </si>
  <si>
    <t>ОЛ 17,5-25</t>
  </si>
  <si>
    <t>ОЛ 14.00-20</t>
  </si>
  <si>
    <t>ОЛ 475-533</t>
  </si>
  <si>
    <t>ОЛ 7,7-20</t>
  </si>
  <si>
    <t>ОЛ 6,7-20</t>
  </si>
  <si>
    <t>ОЛ 8,15-15</t>
  </si>
  <si>
    <t>ОЛ 6,25-10</t>
  </si>
  <si>
    <t>ОЛ 16,5-18</t>
  </si>
  <si>
    <t>ОЛ 18х7-8</t>
  </si>
  <si>
    <t>ОЛ 7.00-12</t>
  </si>
  <si>
    <t>ОЛ 6.00-13</t>
  </si>
  <si>
    <t>Уплотнительные кольца</t>
  </si>
  <si>
    <t>УК 40.00-57</t>
  </si>
  <si>
    <t>УК 33.00-51,27.00-49</t>
  </si>
  <si>
    <t>УК 24.00-35</t>
  </si>
  <si>
    <t>УК 21.00-33</t>
  </si>
  <si>
    <r>
      <t xml:space="preserve">         Цены реализации продукции                                                                                  ООО «Курский Торговый Дом «Белшина»                                                                     на условиях склад </t>
    </r>
    <r>
      <rPr>
        <b/>
        <sz val="10"/>
        <color indexed="10"/>
        <rFont val="Arial"/>
        <family val="2"/>
      </rPr>
      <t>г.Тамбов</t>
    </r>
    <r>
      <rPr>
        <b/>
        <sz val="10"/>
        <color indexed="8"/>
        <rFont val="Arial"/>
        <family val="2"/>
      </rPr>
      <t xml:space="preserve">- самовывоз                                                            </t>
    </r>
  </si>
  <si>
    <t>Рекомендуемая цена</t>
  </si>
  <si>
    <t>Закупочная  цена, руб.РФ с 19.05.11г.</t>
  </si>
  <si>
    <t>Закупочная цена, руб.РФ FCA с 19.05.11г.</t>
  </si>
  <si>
    <t>Закупочная цена, руб.РФ DDU с 17.03.11г.</t>
  </si>
  <si>
    <t>Отклонение,%</t>
  </si>
  <si>
    <t xml:space="preserve">Нормы загрузки в 1 фуру </t>
  </si>
  <si>
    <t>Затраты на    1 шину, рублей</t>
  </si>
  <si>
    <t xml:space="preserve">Цена с НДС с уч.торг.надб. 0%, руб. </t>
  </si>
  <si>
    <t>Цена с НДС с уч.торг.надб. 3%, руб.</t>
  </si>
  <si>
    <t>Цена с НДС с уч.торг.надб. 4%, руб.</t>
  </si>
  <si>
    <t>Цена с НДС с уч.торг.надб. 5%, руб.</t>
  </si>
  <si>
    <t>Цена с НДС с уч.торг.надб. 6%, руб.</t>
  </si>
  <si>
    <t>Цена с НДС с уч.торг.надб. 7%, руб.</t>
  </si>
  <si>
    <t>Цена с НДС с уч.торг.надб. 8%, руб.</t>
  </si>
  <si>
    <t>Цена с НДС с уч.торг.надб. 9%, руб.</t>
  </si>
  <si>
    <t>Цена с НДС с уч.торг.надб 10%, руб.</t>
  </si>
  <si>
    <t>(82 м. куб.)</t>
  </si>
  <si>
    <r>
      <t xml:space="preserve">         Цены реализации продукции                                                                                  ООО «Курский Торговый Дом «Белшина»                                                                     на условиях склад </t>
    </r>
    <r>
      <rPr>
        <b/>
        <sz val="10"/>
        <color indexed="10"/>
        <rFont val="Arial"/>
        <family val="2"/>
      </rPr>
      <t>г.Ярославль</t>
    </r>
    <r>
      <rPr>
        <b/>
        <sz val="10"/>
        <color indexed="8"/>
        <rFont val="Arial"/>
        <family val="2"/>
      </rPr>
      <t xml:space="preserve">- самовывоз                                                            </t>
    </r>
  </si>
  <si>
    <t xml:space="preserve">142620, Московская область, Орехово-Зуевский район, г. Куровское, ул. Спортивная д. 9           т./ф. 8(496) 411-65-38  сот. 8 (909) 168-29-60                                    </t>
  </si>
  <si>
    <r>
      <t xml:space="preserve">         Цены реализации продукции                                                                                  </t>
    </r>
    <r>
      <rPr>
        <b/>
        <sz val="10"/>
        <color indexed="8"/>
        <rFont val="Arial"/>
        <family val="2"/>
      </rPr>
      <t xml:space="preserve">ООО " Торговый дом «ПЕРФЕКТ» " </t>
    </r>
    <r>
      <rPr>
        <b/>
        <sz val="8"/>
        <color indexed="8"/>
        <rFont val="Arial"/>
        <family val="2"/>
      </rPr>
      <t xml:space="preserve">                                                                   </t>
    </r>
    <r>
      <rPr>
        <b/>
        <sz val="10"/>
        <color indexed="8"/>
        <rFont val="Arial"/>
        <family val="2"/>
      </rPr>
      <t xml:space="preserve">                    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</si>
</sst>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0;[Red]0"/>
  </numFmts>
  <fonts count="8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justify"/>
    </xf>
    <xf numFmtId="164" fontId="6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Fill="1" applyAlignment="1">
      <alignment/>
    </xf>
    <xf numFmtId="164" fontId="1" fillId="0" borderId="1" xfId="0" applyNumberFormat="1" applyFont="1" applyBorder="1" applyAlignment="1">
      <alignment horizontal="justify"/>
    </xf>
    <xf numFmtId="164" fontId="1" fillId="0" borderId="1" xfId="0" applyNumberFormat="1" applyFont="1" applyFill="1" applyBorder="1" applyAlignment="1">
      <alignment horizontal="justify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/>
    </xf>
    <xf numFmtId="164" fontId="1" fillId="0" borderId="1" xfId="0" applyNumberFormat="1" applyFont="1" applyFill="1" applyBorder="1" applyAlignment="1">
      <alignment horizontal="left" wrapText="1"/>
    </xf>
    <xf numFmtId="164" fontId="6" fillId="0" borderId="0" xfId="0" applyNumberFormat="1" applyFont="1" applyAlignment="1">
      <alignment/>
    </xf>
    <xf numFmtId="164" fontId="2" fillId="0" borderId="1" xfId="0" applyNumberFormat="1" applyFont="1" applyFill="1" applyBorder="1" applyAlignment="1">
      <alignment/>
    </xf>
    <xf numFmtId="164" fontId="3" fillId="0" borderId="0" xfId="0" applyNumberFormat="1" applyFont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4" fontId="2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4" fontId="2" fillId="0" borderId="0" xfId="0" applyNumberFormat="1" applyFont="1" applyAlignment="1">
      <alignment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justify" wrapText="1"/>
    </xf>
    <xf numFmtId="164" fontId="3" fillId="0" borderId="0" xfId="0" applyNumberFormat="1" applyFont="1" applyFill="1" applyAlignment="1">
      <alignment horizontal="justify"/>
    </xf>
    <xf numFmtId="164" fontId="1" fillId="0" borderId="0" xfId="0" applyNumberFormat="1" applyFont="1" applyFill="1" applyAlignment="1">
      <alignment horizontal="justify"/>
    </xf>
    <xf numFmtId="164" fontId="7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" fillId="0" borderId="1" xfId="0" applyNumberFormat="1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5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164" fontId="3" fillId="3" borderId="0" xfId="0" applyNumberFormat="1" applyFont="1" applyFill="1" applyAlignment="1">
      <alignment horizontal="right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left"/>
    </xf>
    <xf numFmtId="165" fontId="0" fillId="0" borderId="3" xfId="0" applyNumberFormat="1" applyBorder="1" applyAlignment="1">
      <alignment/>
    </xf>
    <xf numFmtId="164" fontId="1" fillId="0" borderId="3" xfId="0" applyNumberFormat="1" applyFont="1" applyFill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 horizontal="left"/>
    </xf>
    <xf numFmtId="164" fontId="1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justify"/>
    </xf>
    <xf numFmtId="164" fontId="1" fillId="0" borderId="3" xfId="0" applyNumberFormat="1" applyFont="1" applyFill="1" applyBorder="1" applyAlignment="1">
      <alignment horizontal="justify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83"/>
  <sheetViews>
    <sheetView tabSelected="1" workbookViewId="0" topLeftCell="A1">
      <pane ySplit="5" topLeftCell="BM6" activePane="bottomLeft" state="frozen"/>
      <selection pane="topLeft" activeCell="A1" sqref="A1"/>
      <selection pane="bottomLeft" activeCell="D200" sqref="D200"/>
    </sheetView>
  </sheetViews>
  <sheetFormatPr defaultColWidth="9.140625" defaultRowHeight="12.75"/>
  <cols>
    <col min="1" max="1" width="39.7109375" style="1" customWidth="1"/>
    <col min="2" max="2" width="40.140625" style="1" customWidth="1"/>
    <col min="3" max="3" width="22.28125" style="1" customWidth="1"/>
    <col min="4" max="5" width="12.57421875" style="0" customWidth="1"/>
    <col min="6" max="7" width="8.140625" style="0" customWidth="1"/>
    <col min="8" max="8" width="12.57421875" style="0" customWidth="1"/>
    <col min="9" max="20" width="8.140625" style="0" customWidth="1"/>
    <col min="21" max="25" width="11.57421875" style="0" customWidth="1"/>
    <col min="26" max="243" width="11.57421875" style="1" customWidth="1"/>
    <col min="244" max="248" width="12.00390625" style="2" customWidth="1"/>
    <col min="249" max="251" width="12.00390625" style="3" customWidth="1"/>
    <col min="252" max="16384" width="12.57421875" style="0" customWidth="1"/>
  </cols>
  <sheetData>
    <row r="1" spans="1:3" ht="48.75" customHeight="1">
      <c r="A1" s="4" t="s">
        <v>403</v>
      </c>
      <c r="B1" s="4"/>
      <c r="C1" s="4"/>
    </row>
    <row r="2" spans="1:25" s="6" customFormat="1" ht="41.25" customHeight="1">
      <c r="A2" s="5" t="s">
        <v>402</v>
      </c>
      <c r="B2" s="5"/>
      <c r="C2" s="5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3" ht="16.5" customHeight="1">
      <c r="A3" s="7"/>
      <c r="B3" s="2"/>
      <c r="C3" s="2"/>
    </row>
    <row r="4" spans="1:3" ht="56.25" customHeight="1">
      <c r="A4" s="8" t="s">
        <v>2</v>
      </c>
      <c r="B4" s="9" t="s">
        <v>3</v>
      </c>
      <c r="C4" s="9" t="s">
        <v>4</v>
      </c>
    </row>
    <row r="5" spans="1:3" ht="14.25" customHeight="1">
      <c r="A5" s="76"/>
      <c r="B5" s="76"/>
      <c r="C5" s="76">
        <v>3</v>
      </c>
    </row>
    <row r="6" spans="1:3" ht="24" customHeight="1">
      <c r="A6" s="77" t="s">
        <v>5</v>
      </c>
      <c r="B6" s="77"/>
      <c r="C6" s="77"/>
    </row>
    <row r="7" spans="1:251" ht="18" customHeight="1">
      <c r="A7" s="78" t="s">
        <v>6</v>
      </c>
      <c r="B7" s="78" t="s">
        <v>7</v>
      </c>
      <c r="C7" s="79">
        <v>292244.7</v>
      </c>
      <c r="Y7" s="1"/>
      <c r="II7" s="2"/>
      <c r="IN7" s="3"/>
      <c r="IQ7"/>
    </row>
    <row r="8" spans="1:251" ht="18" customHeight="1">
      <c r="A8" s="78" t="s">
        <v>8</v>
      </c>
      <c r="B8" s="78" t="s">
        <v>9</v>
      </c>
      <c r="C8" s="79">
        <v>242514.8</v>
      </c>
      <c r="Y8" s="1"/>
      <c r="II8" s="2"/>
      <c r="IN8" s="3"/>
      <c r="IQ8"/>
    </row>
    <row r="9" spans="1:251" ht="13.5" customHeight="1">
      <c r="A9" s="78" t="s">
        <v>10</v>
      </c>
      <c r="B9" s="78" t="s">
        <v>11</v>
      </c>
      <c r="C9" s="79">
        <v>27539.6</v>
      </c>
      <c r="Y9" s="1"/>
      <c r="II9" s="2"/>
      <c r="IN9" s="3"/>
      <c r="IQ9"/>
    </row>
    <row r="10" spans="1:251" ht="12.75" customHeight="1">
      <c r="A10" s="78" t="s">
        <v>12</v>
      </c>
      <c r="B10" s="80" t="s">
        <v>13</v>
      </c>
      <c r="C10" s="79">
        <v>104644.1</v>
      </c>
      <c r="Y10" s="1"/>
      <c r="II10" s="2"/>
      <c r="IN10" s="3"/>
      <c r="IQ10"/>
    </row>
    <row r="11" spans="1:251" ht="12.75" customHeight="1">
      <c r="A11" s="78" t="s">
        <v>14</v>
      </c>
      <c r="B11" s="80" t="s">
        <v>15</v>
      </c>
      <c r="C11" s="79">
        <v>112833.6</v>
      </c>
      <c r="Y11" s="1"/>
      <c r="II11" s="2"/>
      <c r="IN11" s="3"/>
      <c r="IQ11"/>
    </row>
    <row r="12" spans="1:251" ht="13.5" customHeight="1">
      <c r="A12" s="78" t="s">
        <v>16</v>
      </c>
      <c r="B12" s="80" t="s">
        <v>17</v>
      </c>
      <c r="C12" s="79">
        <v>124417.7</v>
      </c>
      <c r="Y12" s="1"/>
      <c r="II12" s="2"/>
      <c r="IN12" s="3"/>
      <c r="IQ12"/>
    </row>
    <row r="13" spans="1:251" ht="16.5" customHeight="1">
      <c r="A13" s="78" t="s">
        <v>18</v>
      </c>
      <c r="B13" s="80" t="s">
        <v>19</v>
      </c>
      <c r="C13" s="79">
        <v>72198.5</v>
      </c>
      <c r="Y13" s="1"/>
      <c r="II13" s="2"/>
      <c r="IN13" s="3"/>
      <c r="IQ13"/>
    </row>
    <row r="14" spans="1:251" ht="16.5" customHeight="1">
      <c r="A14" s="78" t="s">
        <v>20</v>
      </c>
      <c r="B14" s="80" t="s">
        <v>19</v>
      </c>
      <c r="C14" s="79">
        <v>59757.5</v>
      </c>
      <c r="Y14" s="1"/>
      <c r="II14" s="2"/>
      <c r="IN14" s="3"/>
      <c r="IQ14"/>
    </row>
    <row r="15" spans="1:251" ht="16.5" customHeight="1">
      <c r="A15" s="78" t="s">
        <v>21</v>
      </c>
      <c r="B15" s="80"/>
      <c r="C15" s="79">
        <v>60920.2</v>
      </c>
      <c r="Y15" s="1"/>
      <c r="II15" s="2"/>
      <c r="IN15" s="3"/>
      <c r="IQ15"/>
    </row>
    <row r="16" spans="1:251" ht="16.5" customHeight="1">
      <c r="A16" s="81" t="s">
        <v>22</v>
      </c>
      <c r="B16" s="80"/>
      <c r="C16" s="79">
        <v>174407.2</v>
      </c>
      <c r="Y16" s="1"/>
      <c r="II16" s="2"/>
      <c r="IN16" s="3"/>
      <c r="IQ16"/>
    </row>
    <row r="17" spans="1:251" ht="16.5" customHeight="1">
      <c r="A17" s="82" t="s">
        <v>23</v>
      </c>
      <c r="B17" s="80"/>
      <c r="C17" s="79">
        <v>174407.2</v>
      </c>
      <c r="Y17" s="1"/>
      <c r="II17" s="2"/>
      <c r="IN17" s="3"/>
      <c r="IQ17"/>
    </row>
    <row r="18" spans="1:251" ht="16.5" customHeight="1">
      <c r="A18" s="78" t="s">
        <v>24</v>
      </c>
      <c r="B18" s="80" t="s">
        <v>25</v>
      </c>
      <c r="C18" s="79">
        <v>154092.4</v>
      </c>
      <c r="Y18" s="1"/>
      <c r="II18" s="2"/>
      <c r="IN18" s="3"/>
      <c r="IQ18"/>
    </row>
    <row r="19" spans="1:251" ht="16.5" customHeight="1">
      <c r="A19" s="83" t="s">
        <v>26</v>
      </c>
      <c r="B19" s="80"/>
      <c r="C19" s="79">
        <v>159105.1</v>
      </c>
      <c r="Y19" s="1"/>
      <c r="II19" s="2"/>
      <c r="IN19" s="3"/>
      <c r="IQ19"/>
    </row>
    <row r="20" spans="1:251" ht="16.5" customHeight="1">
      <c r="A20" s="78" t="s">
        <v>27</v>
      </c>
      <c r="B20" s="80" t="s">
        <v>28</v>
      </c>
      <c r="C20" s="79">
        <v>85945.2</v>
      </c>
      <c r="Y20" s="1"/>
      <c r="II20" s="2"/>
      <c r="IN20" s="3"/>
      <c r="IQ20"/>
    </row>
    <row r="21" spans="1:251" ht="16.5" customHeight="1">
      <c r="A21" s="78" t="s">
        <v>29</v>
      </c>
      <c r="B21" s="80" t="s">
        <v>30</v>
      </c>
      <c r="C21" s="79">
        <v>64216.9</v>
      </c>
      <c r="Y21" s="1"/>
      <c r="II21" s="2"/>
      <c r="IN21" s="3"/>
      <c r="IQ21"/>
    </row>
    <row r="22" spans="1:251" ht="16.5" customHeight="1">
      <c r="A22" s="78" t="s">
        <v>31</v>
      </c>
      <c r="B22" s="80"/>
      <c r="C22" s="79">
        <v>71486.8</v>
      </c>
      <c r="Y22" s="1"/>
      <c r="II22" s="2"/>
      <c r="IN22" s="3"/>
      <c r="IQ22"/>
    </row>
    <row r="23" spans="1:251" ht="16.5" customHeight="1">
      <c r="A23" s="78" t="s">
        <v>32</v>
      </c>
      <c r="B23" s="80"/>
      <c r="C23" s="79">
        <v>64433.6</v>
      </c>
      <c r="Y23" s="1"/>
      <c r="II23" s="2"/>
      <c r="IN23" s="3"/>
      <c r="IQ23"/>
    </row>
    <row r="24" spans="1:251" ht="16.5" customHeight="1">
      <c r="A24" s="78" t="s">
        <v>33</v>
      </c>
      <c r="B24" s="80" t="s">
        <v>34</v>
      </c>
      <c r="C24" s="79">
        <v>79765.4</v>
      </c>
      <c r="Y24" s="1"/>
      <c r="II24" s="2"/>
      <c r="IN24" s="3"/>
      <c r="IQ24"/>
    </row>
    <row r="25" spans="1:251" ht="16.5" customHeight="1">
      <c r="A25" s="78" t="s">
        <v>35</v>
      </c>
      <c r="B25" s="80"/>
      <c r="C25" s="79">
        <v>93601.2</v>
      </c>
      <c r="Y25" s="1"/>
      <c r="II25" s="2"/>
      <c r="IN25" s="3"/>
      <c r="IQ25"/>
    </row>
    <row r="26" spans="1:251" ht="16.5" customHeight="1">
      <c r="A26" s="78" t="s">
        <v>36</v>
      </c>
      <c r="B26" s="80" t="s">
        <v>37</v>
      </c>
      <c r="C26" s="79">
        <v>28784.8</v>
      </c>
      <c r="Y26" s="1"/>
      <c r="II26" s="2"/>
      <c r="IN26" s="3"/>
      <c r="IQ26"/>
    </row>
    <row r="27" spans="1:251" ht="16.5" customHeight="1">
      <c r="A27" s="78" t="s">
        <v>38</v>
      </c>
      <c r="B27" s="80" t="s">
        <v>39</v>
      </c>
      <c r="C27" s="79">
        <v>31974.8</v>
      </c>
      <c r="Y27" s="1"/>
      <c r="II27" s="2"/>
      <c r="IN27" s="3"/>
      <c r="IQ27"/>
    </row>
    <row r="28" spans="1:251" ht="16.5" customHeight="1">
      <c r="A28" s="78" t="s">
        <v>40</v>
      </c>
      <c r="B28" s="80" t="s">
        <v>41</v>
      </c>
      <c r="C28" s="79">
        <v>43917.5</v>
      </c>
      <c r="Y28" s="1"/>
      <c r="II28" s="2"/>
      <c r="IN28" s="3"/>
      <c r="IQ28"/>
    </row>
    <row r="29" spans="1:251" ht="16.5" customHeight="1">
      <c r="A29" s="78" t="s">
        <v>42</v>
      </c>
      <c r="B29" s="80" t="s">
        <v>41</v>
      </c>
      <c r="C29" s="79">
        <v>48914.8</v>
      </c>
      <c r="Y29" s="1"/>
      <c r="II29" s="2"/>
      <c r="IN29" s="3"/>
      <c r="IQ29"/>
    </row>
    <row r="30" spans="1:251" ht="16.5" customHeight="1">
      <c r="A30" s="78" t="s">
        <v>43</v>
      </c>
      <c r="B30" s="80" t="s">
        <v>44</v>
      </c>
      <c r="C30" s="79">
        <v>43871.3</v>
      </c>
      <c r="Y30" s="1"/>
      <c r="II30" s="2"/>
      <c r="IN30" s="3"/>
      <c r="IQ30"/>
    </row>
    <row r="31" spans="1:251" ht="16.5" customHeight="1">
      <c r="A31" s="78" t="s">
        <v>45</v>
      </c>
      <c r="B31" s="80"/>
      <c r="C31" s="79">
        <v>50292</v>
      </c>
      <c r="Y31" s="1"/>
      <c r="II31" s="2"/>
      <c r="IN31" s="3"/>
      <c r="IQ31"/>
    </row>
    <row r="32" spans="1:251" ht="16.5" customHeight="1">
      <c r="A32" s="78" t="s">
        <v>46</v>
      </c>
      <c r="B32" s="80" t="s">
        <v>47</v>
      </c>
      <c r="C32" s="79">
        <v>26316.4</v>
      </c>
      <c r="Y32" s="1"/>
      <c r="II32" s="2"/>
      <c r="IN32" s="3"/>
      <c r="IQ32"/>
    </row>
    <row r="33" spans="1:251" ht="16.5" customHeight="1">
      <c r="A33" s="78" t="s">
        <v>48</v>
      </c>
      <c r="B33" s="80"/>
      <c r="C33" s="79">
        <v>28461.4</v>
      </c>
      <c r="Y33" s="1"/>
      <c r="II33" s="2"/>
      <c r="IN33" s="3"/>
      <c r="IQ33"/>
    </row>
    <row r="34" spans="1:251" ht="16.5" customHeight="1">
      <c r="A34" s="78" t="s">
        <v>49</v>
      </c>
      <c r="B34" s="80" t="s">
        <v>47</v>
      </c>
      <c r="C34" s="79">
        <v>31678.9</v>
      </c>
      <c r="Y34" s="1"/>
      <c r="II34" s="2"/>
      <c r="IN34" s="3"/>
      <c r="IQ34"/>
    </row>
    <row r="35" spans="1:251" ht="12.75" customHeight="1" hidden="1">
      <c r="A35" s="83" t="s">
        <v>50</v>
      </c>
      <c r="B35" s="80"/>
      <c r="C35" s="79">
        <v>1.1</v>
      </c>
      <c r="Y35" s="1"/>
      <c r="II35" s="2"/>
      <c r="IN35" s="3"/>
      <c r="IQ35"/>
    </row>
    <row r="36" spans="1:251" ht="16.5" customHeight="1">
      <c r="A36" s="78" t="s">
        <v>51</v>
      </c>
      <c r="B36" s="80"/>
      <c r="C36" s="79">
        <v>16206.3</v>
      </c>
      <c r="Y36" s="1"/>
      <c r="II36" s="2"/>
      <c r="IN36" s="3"/>
      <c r="IQ36"/>
    </row>
    <row r="37" spans="1:251" ht="16.5" customHeight="1">
      <c r="A37" s="78" t="s">
        <v>52</v>
      </c>
      <c r="B37" s="80" t="s">
        <v>53</v>
      </c>
      <c r="C37" s="79">
        <v>16253.6</v>
      </c>
      <c r="Y37" s="1"/>
      <c r="II37" s="2"/>
      <c r="IN37" s="3"/>
      <c r="IQ37"/>
    </row>
    <row r="38" spans="1:251" ht="16.5" customHeight="1">
      <c r="A38" s="78" t="s">
        <v>54</v>
      </c>
      <c r="B38" s="80" t="s">
        <v>55</v>
      </c>
      <c r="C38" s="79">
        <v>18328.2</v>
      </c>
      <c r="Y38" s="1"/>
      <c r="II38" s="2"/>
      <c r="IN38" s="3"/>
      <c r="IQ38"/>
    </row>
    <row r="39" spans="1:251" ht="16.5" customHeight="1">
      <c r="A39" s="78" t="s">
        <v>56</v>
      </c>
      <c r="B39" s="80" t="s">
        <v>57</v>
      </c>
      <c r="C39" s="79">
        <v>20330.2</v>
      </c>
      <c r="Y39" s="1"/>
      <c r="II39" s="2"/>
      <c r="IN39" s="3"/>
      <c r="IQ39"/>
    </row>
    <row r="40" spans="1:251" ht="16.5" customHeight="1">
      <c r="A40" s="78" t="s">
        <v>58</v>
      </c>
      <c r="B40" s="80"/>
      <c r="C40" s="79">
        <v>17472.4</v>
      </c>
      <c r="Y40" s="1"/>
      <c r="II40" s="2"/>
      <c r="IN40" s="3"/>
      <c r="IQ40"/>
    </row>
    <row r="41" spans="1:251" ht="16.5" customHeight="1">
      <c r="A41" s="78" t="s">
        <v>59</v>
      </c>
      <c r="B41" s="80" t="s">
        <v>53</v>
      </c>
      <c r="C41" s="79">
        <v>17519.7</v>
      </c>
      <c r="Y41" s="1"/>
      <c r="II41" s="2"/>
      <c r="IN41" s="3"/>
      <c r="IQ41"/>
    </row>
    <row r="42" spans="1:251" ht="16.5" customHeight="1">
      <c r="A42" s="78" t="s">
        <v>60</v>
      </c>
      <c r="B42" s="80" t="s">
        <v>61</v>
      </c>
      <c r="C42" s="79">
        <v>21739.3</v>
      </c>
      <c r="Y42" s="1"/>
      <c r="II42" s="2"/>
      <c r="IN42" s="3"/>
      <c r="IQ42"/>
    </row>
    <row r="43" spans="1:251" ht="16.5" customHeight="1">
      <c r="A43" s="78" t="s">
        <v>62</v>
      </c>
      <c r="B43" s="80" t="s">
        <v>63</v>
      </c>
      <c r="C43" s="79">
        <v>28784.8</v>
      </c>
      <c r="Y43" s="1"/>
      <c r="II43" s="2"/>
      <c r="IN43" s="3"/>
      <c r="IQ43"/>
    </row>
    <row r="44" spans="1:251" ht="16.5" customHeight="1">
      <c r="A44" s="78" t="s">
        <v>64</v>
      </c>
      <c r="B44" s="80" t="s">
        <v>65</v>
      </c>
      <c r="C44" s="79">
        <v>18477.8</v>
      </c>
      <c r="Y44" s="1"/>
      <c r="II44" s="2"/>
      <c r="IN44" s="3"/>
      <c r="IQ44"/>
    </row>
    <row r="45" spans="1:251" ht="16.5" customHeight="1">
      <c r="A45" s="78" t="s">
        <v>66</v>
      </c>
      <c r="B45" s="80" t="s">
        <v>65</v>
      </c>
      <c r="C45" s="79">
        <v>28024.7</v>
      </c>
      <c r="Y45" s="1"/>
      <c r="II45" s="2"/>
      <c r="IN45" s="3"/>
      <c r="IQ45"/>
    </row>
    <row r="46" spans="1:251" ht="15" customHeight="1">
      <c r="A46" s="78" t="s">
        <v>67</v>
      </c>
      <c r="B46" s="84" t="s">
        <v>68</v>
      </c>
      <c r="C46" s="79">
        <v>56711.6</v>
      </c>
      <c r="Y46" s="1"/>
      <c r="II46" s="2"/>
      <c r="IN46" s="3"/>
      <c r="IQ46"/>
    </row>
    <row r="47" spans="1:24" s="16" customFormat="1" ht="12.75" customHeight="1">
      <c r="A47" s="83" t="s">
        <v>69</v>
      </c>
      <c r="B47" s="80" t="s">
        <v>68</v>
      </c>
      <c r="C47" s="79">
        <v>70836.7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16" customFormat="1" ht="12.75" customHeight="1">
      <c r="A48" s="83" t="s">
        <v>70</v>
      </c>
      <c r="B48" s="80" t="s">
        <v>71</v>
      </c>
      <c r="C48" s="79">
        <v>3482.6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16" customFormat="1" ht="12.75" customHeight="1">
      <c r="A49" s="83" t="s">
        <v>72</v>
      </c>
      <c r="B49" s="80" t="s">
        <v>71</v>
      </c>
      <c r="C49" s="79">
        <v>5254.7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16" customFormat="1" ht="12.75" customHeight="1">
      <c r="A50" s="83" t="s">
        <v>73</v>
      </c>
      <c r="B50" s="80" t="s">
        <v>71</v>
      </c>
      <c r="C50" s="79">
        <v>5440.6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16" customFormat="1" ht="16.5" customHeight="1">
      <c r="A51" s="83" t="s">
        <v>74</v>
      </c>
      <c r="B51" s="80" t="s">
        <v>71</v>
      </c>
      <c r="C51" s="79">
        <v>3856.6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16" customFormat="1" ht="16.5" customHeight="1">
      <c r="A52" s="83" t="s">
        <v>75</v>
      </c>
      <c r="B52" s="80"/>
      <c r="C52" s="79">
        <v>9820.8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16" customFormat="1" ht="16.5" customHeight="1">
      <c r="A53" s="83" t="s">
        <v>76</v>
      </c>
      <c r="B53" s="80" t="s">
        <v>77</v>
      </c>
      <c r="C53" s="79">
        <v>4005.1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51" ht="16.5" customHeight="1">
      <c r="A54" s="85" t="s">
        <v>78</v>
      </c>
      <c r="B54" s="85"/>
      <c r="C54" s="79"/>
      <c r="Y54" s="1"/>
      <c r="II54" s="2"/>
      <c r="IN54" s="3"/>
      <c r="IQ54"/>
    </row>
    <row r="55" spans="1:251" ht="16.5" customHeight="1">
      <c r="A55" s="86" t="s">
        <v>79</v>
      </c>
      <c r="B55" s="84" t="s">
        <v>80</v>
      </c>
      <c r="C55" s="79">
        <v>18132.4</v>
      </c>
      <c r="Y55" s="1"/>
      <c r="II55" s="2"/>
      <c r="IN55" s="3"/>
      <c r="IQ55"/>
    </row>
    <row r="56" spans="1:251" ht="16.5" customHeight="1">
      <c r="A56" s="87" t="s">
        <v>81</v>
      </c>
      <c r="B56" s="84"/>
      <c r="C56" s="79">
        <v>30972.7</v>
      </c>
      <c r="Y56" s="1"/>
      <c r="II56" s="2"/>
      <c r="IN56" s="3"/>
      <c r="IQ56"/>
    </row>
    <row r="57" spans="1:251" ht="16.5" customHeight="1">
      <c r="A57" s="78" t="s">
        <v>82</v>
      </c>
      <c r="B57" s="80" t="s">
        <v>83</v>
      </c>
      <c r="C57" s="79">
        <v>12514.7</v>
      </c>
      <c r="Y57" s="1"/>
      <c r="II57" s="2"/>
      <c r="IN57" s="3"/>
      <c r="IQ57"/>
    </row>
    <row r="58" spans="1:251" ht="16.5" customHeight="1">
      <c r="A58" s="78" t="s">
        <v>84</v>
      </c>
      <c r="B58" s="80" t="s">
        <v>83</v>
      </c>
      <c r="C58" s="79">
        <v>12427.8</v>
      </c>
      <c r="Y58" s="1"/>
      <c r="II58" s="2"/>
      <c r="IN58" s="3"/>
      <c r="IQ58"/>
    </row>
    <row r="59" spans="1:251" ht="16.5" customHeight="1">
      <c r="A59" s="78" t="s">
        <v>85</v>
      </c>
      <c r="B59" s="80" t="s">
        <v>83</v>
      </c>
      <c r="C59" s="79">
        <v>13435.4</v>
      </c>
      <c r="Y59" s="1"/>
      <c r="II59" s="2"/>
      <c r="IN59" s="3"/>
      <c r="IQ59"/>
    </row>
    <row r="60" spans="1:251" ht="16.5" customHeight="1">
      <c r="A60" s="78" t="s">
        <v>86</v>
      </c>
      <c r="B60" s="80" t="s">
        <v>83</v>
      </c>
      <c r="C60" s="79">
        <v>13348.5</v>
      </c>
      <c r="Y60" s="1"/>
      <c r="II60" s="2"/>
      <c r="IN60" s="3"/>
      <c r="IQ60"/>
    </row>
    <row r="61" spans="1:251" ht="16.5" customHeight="1">
      <c r="A61" s="83" t="s">
        <v>87</v>
      </c>
      <c r="B61" s="80"/>
      <c r="C61" s="79">
        <v>12486.1</v>
      </c>
      <c r="Y61" s="1"/>
      <c r="II61" s="2"/>
      <c r="IN61" s="3"/>
      <c r="IQ61"/>
    </row>
    <row r="62" spans="1:251" ht="16.5" customHeight="1">
      <c r="A62" s="83" t="s">
        <v>88</v>
      </c>
      <c r="B62" s="80"/>
      <c r="C62" s="79">
        <v>11101.2</v>
      </c>
      <c r="Y62" s="1"/>
      <c r="II62" s="2"/>
      <c r="IN62" s="3"/>
      <c r="IQ62"/>
    </row>
    <row r="63" spans="1:251" ht="16.5" customHeight="1">
      <c r="A63" s="83" t="s">
        <v>89</v>
      </c>
      <c r="B63" s="80"/>
      <c r="C63" s="79">
        <v>12464.1</v>
      </c>
      <c r="Y63" s="1"/>
      <c r="II63" s="2"/>
      <c r="IN63" s="3"/>
      <c r="IQ63"/>
    </row>
    <row r="64" spans="1:251" ht="16.5" customHeight="1">
      <c r="A64" s="83" t="s">
        <v>90</v>
      </c>
      <c r="B64" s="80"/>
      <c r="C64" s="79">
        <v>12377.2</v>
      </c>
      <c r="Y64" s="1"/>
      <c r="II64" s="2"/>
      <c r="IN64" s="3"/>
      <c r="IQ64"/>
    </row>
    <row r="65" spans="1:251" ht="16.5" customHeight="1">
      <c r="A65" s="83" t="s">
        <v>91</v>
      </c>
      <c r="B65" s="80"/>
      <c r="C65" s="79">
        <v>13421.1</v>
      </c>
      <c r="Y65" s="1"/>
      <c r="II65" s="2"/>
      <c r="IN65" s="3"/>
      <c r="IQ65"/>
    </row>
    <row r="66" spans="1:251" ht="16.5" customHeight="1">
      <c r="A66" s="83" t="s">
        <v>92</v>
      </c>
      <c r="B66" s="80"/>
      <c r="C66" s="79">
        <v>13334.2</v>
      </c>
      <c r="Y66" s="1"/>
      <c r="II66" s="2"/>
      <c r="IN66" s="3"/>
      <c r="IQ66"/>
    </row>
    <row r="67" spans="1:251" ht="16.5" customHeight="1">
      <c r="A67" s="78" t="s">
        <v>93</v>
      </c>
      <c r="B67" s="80" t="s">
        <v>94</v>
      </c>
      <c r="C67" s="79">
        <v>10356.5</v>
      </c>
      <c r="Y67" s="1"/>
      <c r="II67" s="2"/>
      <c r="IN67" s="3"/>
      <c r="IQ67"/>
    </row>
    <row r="68" spans="1:24" s="2" customFormat="1" ht="16.5" customHeight="1">
      <c r="A68" s="88" t="s">
        <v>95</v>
      </c>
      <c r="B68" s="89" t="s">
        <v>94</v>
      </c>
      <c r="C68" s="79">
        <v>10269.6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51" ht="16.5" customHeight="1">
      <c r="A69" s="78" t="s">
        <v>96</v>
      </c>
      <c r="B69" s="80" t="s">
        <v>94</v>
      </c>
      <c r="C69" s="79">
        <v>10395</v>
      </c>
      <c r="Y69" s="1"/>
      <c r="II69" s="2"/>
      <c r="IN69" s="3"/>
      <c r="IQ69"/>
    </row>
    <row r="70" spans="1:251" ht="16.5" customHeight="1">
      <c r="A70" s="78" t="s">
        <v>97</v>
      </c>
      <c r="B70" s="80" t="s">
        <v>94</v>
      </c>
      <c r="C70" s="79">
        <v>10308.1</v>
      </c>
      <c r="Y70" s="1"/>
      <c r="II70" s="2"/>
      <c r="IN70" s="3"/>
      <c r="IQ70"/>
    </row>
    <row r="71" spans="1:251" ht="16.5" customHeight="1">
      <c r="A71" s="78" t="s">
        <v>98</v>
      </c>
      <c r="B71" s="80" t="s">
        <v>99</v>
      </c>
      <c r="C71" s="79">
        <v>10904.3</v>
      </c>
      <c r="Y71" s="1"/>
      <c r="II71" s="2"/>
      <c r="IN71" s="3"/>
      <c r="IQ71"/>
    </row>
    <row r="72" spans="1:251" ht="16.5" customHeight="1">
      <c r="A72" s="78" t="s">
        <v>100</v>
      </c>
      <c r="B72" s="80" t="s">
        <v>99</v>
      </c>
      <c r="C72" s="79">
        <v>10817.4</v>
      </c>
      <c r="Y72" s="1"/>
      <c r="II72" s="2"/>
      <c r="IN72" s="3"/>
      <c r="IQ72"/>
    </row>
    <row r="73" spans="1:251" ht="16.5" customHeight="1">
      <c r="A73" s="83" t="s">
        <v>101</v>
      </c>
      <c r="B73" s="80"/>
      <c r="C73" s="79">
        <v>10587.5</v>
      </c>
      <c r="Y73" s="1"/>
      <c r="II73" s="2"/>
      <c r="IN73" s="3"/>
      <c r="IQ73"/>
    </row>
    <row r="74" spans="1:251" ht="16.5" customHeight="1">
      <c r="A74" s="83" t="s">
        <v>102</v>
      </c>
      <c r="B74" s="80"/>
      <c r="C74" s="79">
        <v>10500.6</v>
      </c>
      <c r="Y74" s="1"/>
      <c r="II74" s="2"/>
      <c r="IN74" s="3"/>
      <c r="IQ74"/>
    </row>
    <row r="75" spans="1:251" ht="16.5" customHeight="1">
      <c r="A75" s="78" t="s">
        <v>103</v>
      </c>
      <c r="B75" s="80" t="s">
        <v>104</v>
      </c>
      <c r="C75" s="79">
        <v>9615.1</v>
      </c>
      <c r="Y75" s="1"/>
      <c r="II75" s="2"/>
      <c r="IN75" s="3"/>
      <c r="IQ75"/>
    </row>
    <row r="76" spans="1:251" ht="16.5" customHeight="1">
      <c r="A76" s="78" t="s">
        <v>105</v>
      </c>
      <c r="B76" s="80" t="s">
        <v>104</v>
      </c>
      <c r="C76" s="79">
        <v>9528.2</v>
      </c>
      <c r="Y76" s="1"/>
      <c r="II76" s="2"/>
      <c r="IN76" s="3"/>
      <c r="IQ76"/>
    </row>
    <row r="77" spans="1:251" ht="16.5" customHeight="1">
      <c r="A77" s="78" t="s">
        <v>106</v>
      </c>
      <c r="B77" s="80" t="s">
        <v>107</v>
      </c>
      <c r="C77" s="79">
        <v>9619.5</v>
      </c>
      <c r="Y77" s="1"/>
      <c r="II77" s="2"/>
      <c r="IN77" s="3"/>
      <c r="IQ77"/>
    </row>
    <row r="78" spans="1:251" ht="16.5" customHeight="1">
      <c r="A78" s="78" t="s">
        <v>108</v>
      </c>
      <c r="B78" s="80" t="s">
        <v>107</v>
      </c>
      <c r="C78" s="79">
        <v>9532.6</v>
      </c>
      <c r="Y78" s="1"/>
      <c r="II78" s="2"/>
      <c r="IN78" s="3"/>
      <c r="IQ78"/>
    </row>
    <row r="79" spans="1:251" ht="16.5" customHeight="1">
      <c r="A79" s="78" t="s">
        <v>109</v>
      </c>
      <c r="B79" s="80" t="s">
        <v>110</v>
      </c>
      <c r="C79" s="79">
        <v>9878</v>
      </c>
      <c r="Y79" s="1"/>
      <c r="II79" s="2"/>
      <c r="IN79" s="3"/>
      <c r="IQ79"/>
    </row>
    <row r="80" spans="1:251" ht="16.5" customHeight="1">
      <c r="A80" s="78" t="s">
        <v>111</v>
      </c>
      <c r="B80" s="80" t="s">
        <v>110</v>
      </c>
      <c r="C80" s="79">
        <v>9791.1</v>
      </c>
      <c r="Y80" s="1"/>
      <c r="II80" s="2"/>
      <c r="IN80" s="3"/>
      <c r="IQ80"/>
    </row>
    <row r="81" spans="1:251" ht="16.5" customHeight="1">
      <c r="A81" s="78" t="s">
        <v>112</v>
      </c>
      <c r="B81" s="80" t="s">
        <v>113</v>
      </c>
      <c r="C81" s="79">
        <v>7203.9</v>
      </c>
      <c r="Y81" s="1"/>
      <c r="II81" s="2"/>
      <c r="IN81" s="3"/>
      <c r="IQ81"/>
    </row>
    <row r="82" spans="1:24" s="2" customFormat="1" ht="16.5" customHeight="1">
      <c r="A82" s="88" t="s">
        <v>114</v>
      </c>
      <c r="B82" s="89" t="s">
        <v>113</v>
      </c>
      <c r="C82" s="79">
        <v>7156.6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2" customFormat="1" ht="16.5" customHeight="1">
      <c r="A83" s="88" t="s">
        <v>115</v>
      </c>
      <c r="B83" s="89" t="s">
        <v>113</v>
      </c>
      <c r="C83" s="79">
        <v>6839.8</v>
      </c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2" customFormat="1" ht="16.5" customHeight="1">
      <c r="A84" s="88" t="s">
        <v>116</v>
      </c>
      <c r="B84" s="89" t="s">
        <v>113</v>
      </c>
      <c r="C84" s="79">
        <v>6793.6</v>
      </c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2" customFormat="1" ht="16.5" customHeight="1">
      <c r="A85" s="88" t="s">
        <v>117</v>
      </c>
      <c r="B85" s="89" t="s">
        <v>118</v>
      </c>
      <c r="C85" s="79">
        <v>5473.6</v>
      </c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2" customFormat="1" ht="15" customHeight="1">
      <c r="A86" s="88" t="s">
        <v>119</v>
      </c>
      <c r="B86" s="89" t="s">
        <v>118</v>
      </c>
      <c r="C86" s="79">
        <v>5426.3</v>
      </c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2" customFormat="1" ht="16.5" customHeight="1">
      <c r="A87" s="88" t="s">
        <v>120</v>
      </c>
      <c r="B87" s="89" t="s">
        <v>121</v>
      </c>
      <c r="C87" s="79">
        <v>6128.1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s="2" customFormat="1" ht="16.5" customHeight="1">
      <c r="A88" s="88" t="s">
        <v>122</v>
      </c>
      <c r="B88" s="89" t="s">
        <v>121</v>
      </c>
      <c r="C88" s="79">
        <v>6080.8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s="2" customFormat="1" ht="16.5" customHeight="1">
      <c r="A89" s="90" t="s">
        <v>123</v>
      </c>
      <c r="B89" s="89" t="s">
        <v>124</v>
      </c>
      <c r="C89" s="79">
        <v>4574.9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51" ht="16.5" customHeight="1">
      <c r="A90" s="91" t="s">
        <v>125</v>
      </c>
      <c r="B90" s="91"/>
      <c r="C90" s="79"/>
      <c r="Y90" s="1"/>
      <c r="II90" s="2"/>
      <c r="IN90" s="3"/>
      <c r="IQ90"/>
    </row>
    <row r="91" spans="1:251" ht="16.5" customHeight="1">
      <c r="A91" s="78" t="s">
        <v>126</v>
      </c>
      <c r="B91" s="80" t="s">
        <v>127</v>
      </c>
      <c r="C91" s="79">
        <v>13371.6</v>
      </c>
      <c r="Y91" s="1"/>
      <c r="II91" s="2"/>
      <c r="IN91" s="3"/>
      <c r="IQ91"/>
    </row>
    <row r="92" spans="1:251" ht="16.5" customHeight="1">
      <c r="A92" s="90" t="s">
        <v>128</v>
      </c>
      <c r="B92" s="80"/>
      <c r="C92" s="79">
        <v>13371.6</v>
      </c>
      <c r="Y92" s="1"/>
      <c r="II92" s="2"/>
      <c r="IN92" s="3"/>
      <c r="IQ92"/>
    </row>
    <row r="93" spans="1:251" ht="16.5" customHeight="1">
      <c r="A93" s="90" t="s">
        <v>129</v>
      </c>
      <c r="B93" s="80"/>
      <c r="C93" s="79">
        <v>12229.8</v>
      </c>
      <c r="Y93" s="1"/>
      <c r="II93" s="2"/>
      <c r="IN93" s="3"/>
      <c r="IQ93"/>
    </row>
    <row r="94" spans="1:251" ht="23.25" customHeight="1">
      <c r="A94" s="78" t="s">
        <v>130</v>
      </c>
      <c r="B94" s="80" t="s">
        <v>131</v>
      </c>
      <c r="C94" s="79">
        <v>10883.4</v>
      </c>
      <c r="Y94" s="1"/>
      <c r="II94" s="2"/>
      <c r="IN94" s="3"/>
      <c r="IQ94"/>
    </row>
    <row r="95" spans="1:251" ht="16.5" customHeight="1">
      <c r="A95" s="78" t="s">
        <v>132</v>
      </c>
      <c r="B95" s="80" t="s">
        <v>133</v>
      </c>
      <c r="C95" s="79">
        <v>10162.9</v>
      </c>
      <c r="Y95" s="1"/>
      <c r="II95" s="2"/>
      <c r="IN95" s="3"/>
      <c r="IQ95"/>
    </row>
    <row r="96" spans="1:251" ht="16.5" customHeight="1">
      <c r="A96" s="78" t="s">
        <v>134</v>
      </c>
      <c r="B96" s="80" t="s">
        <v>135</v>
      </c>
      <c r="C96" s="79">
        <v>11379.5</v>
      </c>
      <c r="Y96" s="1"/>
      <c r="II96" s="2"/>
      <c r="IN96" s="3"/>
      <c r="IQ96"/>
    </row>
    <row r="97" spans="1:251" ht="12.75" customHeight="1" hidden="1">
      <c r="A97" s="78" t="s">
        <v>136</v>
      </c>
      <c r="B97" s="80" t="s">
        <v>137</v>
      </c>
      <c r="C97" s="79">
        <v>5487.9</v>
      </c>
      <c r="Y97" s="1"/>
      <c r="II97" s="2"/>
      <c r="IN97" s="3"/>
      <c r="IQ97"/>
    </row>
    <row r="98" spans="1:251" ht="16.5" customHeight="1">
      <c r="A98" s="90" t="s">
        <v>138</v>
      </c>
      <c r="B98" s="80"/>
      <c r="C98" s="79">
        <v>6513.1</v>
      </c>
      <c r="Y98" s="1"/>
      <c r="II98" s="2"/>
      <c r="IN98" s="3"/>
      <c r="IQ98"/>
    </row>
    <row r="99" spans="1:251" ht="16.5" customHeight="1">
      <c r="A99" s="78" t="s">
        <v>139</v>
      </c>
      <c r="B99" s="80" t="s">
        <v>140</v>
      </c>
      <c r="C99" s="79">
        <v>5523.1</v>
      </c>
      <c r="Y99" s="1"/>
      <c r="II99" s="2"/>
      <c r="IN99" s="3"/>
      <c r="IQ99"/>
    </row>
    <row r="100" spans="1:251" ht="12.75" customHeight="1" hidden="1">
      <c r="A100" s="78" t="s">
        <v>141</v>
      </c>
      <c r="B100" s="80" t="s">
        <v>142</v>
      </c>
      <c r="C100" s="79">
        <v>62614.2</v>
      </c>
      <c r="Y100" s="1"/>
      <c r="II100" s="2"/>
      <c r="IN100" s="3"/>
      <c r="IQ100"/>
    </row>
    <row r="101" spans="1:24" s="22" customFormat="1" ht="21" customHeight="1">
      <c r="A101" s="92" t="s">
        <v>143</v>
      </c>
      <c r="B101" s="92"/>
      <c r="C101" s="79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51" ht="16.5" customHeight="1">
      <c r="A102" s="78" t="s">
        <v>144</v>
      </c>
      <c r="B102" s="80" t="s">
        <v>145</v>
      </c>
      <c r="C102" s="79">
        <v>40581.2</v>
      </c>
      <c r="Y102" s="1"/>
      <c r="II102" s="2"/>
      <c r="IN102" s="3"/>
      <c r="IQ102"/>
    </row>
    <row r="103" spans="1:251" ht="16.5" customHeight="1">
      <c r="A103" s="78" t="s">
        <v>146</v>
      </c>
      <c r="B103" s="80" t="s">
        <v>147</v>
      </c>
      <c r="C103" s="79">
        <v>47903.9</v>
      </c>
      <c r="Y103" s="1"/>
      <c r="II103" s="2"/>
      <c r="IN103" s="3"/>
      <c r="IQ103"/>
    </row>
    <row r="104" spans="1:251" ht="16.5" customHeight="1">
      <c r="A104" s="78" t="s">
        <v>148</v>
      </c>
      <c r="B104" s="93" t="s">
        <v>149</v>
      </c>
      <c r="C104" s="79">
        <v>51365.6</v>
      </c>
      <c r="Y104" s="1"/>
      <c r="II104" s="2"/>
      <c r="IN104" s="3"/>
      <c r="IQ104"/>
    </row>
    <row r="105" spans="1:251" ht="16.5" customHeight="1">
      <c r="A105" s="78" t="s">
        <v>150</v>
      </c>
      <c r="B105" s="80" t="s">
        <v>151</v>
      </c>
      <c r="C105" s="79">
        <v>59849.9</v>
      </c>
      <c r="Y105" s="1"/>
      <c r="II105" s="2"/>
      <c r="IN105" s="3"/>
      <c r="IQ105"/>
    </row>
    <row r="106" spans="1:251" ht="16.5" customHeight="1">
      <c r="A106" s="78" t="s">
        <v>152</v>
      </c>
      <c r="B106" s="80" t="s">
        <v>153</v>
      </c>
      <c r="C106" s="79">
        <v>21186</v>
      </c>
      <c r="Y106" s="1"/>
      <c r="II106" s="2"/>
      <c r="IN106" s="3"/>
      <c r="IQ106"/>
    </row>
    <row r="107" spans="1:251" ht="16.5" customHeight="1">
      <c r="A107" s="78" t="s">
        <v>154</v>
      </c>
      <c r="B107" s="80" t="s">
        <v>155</v>
      </c>
      <c r="C107" s="79">
        <v>22720.5</v>
      </c>
      <c r="Y107" s="1"/>
      <c r="II107" s="2"/>
      <c r="IN107" s="3"/>
      <c r="IQ107"/>
    </row>
    <row r="108" spans="1:251" ht="16.5" customHeight="1">
      <c r="A108" s="78" t="s">
        <v>156</v>
      </c>
      <c r="B108" s="80" t="s">
        <v>157</v>
      </c>
      <c r="C108" s="79">
        <v>20098.1</v>
      </c>
      <c r="Y108" s="1"/>
      <c r="II108" s="2"/>
      <c r="IN108" s="3"/>
      <c r="IQ108"/>
    </row>
    <row r="109" spans="1:251" ht="16.5" customHeight="1">
      <c r="A109" s="78" t="s">
        <v>158</v>
      </c>
      <c r="B109" s="80" t="s">
        <v>159</v>
      </c>
      <c r="C109" s="79">
        <v>22224.4</v>
      </c>
      <c r="Y109" s="1"/>
      <c r="II109" s="2"/>
      <c r="IN109" s="3"/>
      <c r="IQ109"/>
    </row>
    <row r="110" spans="1:251" ht="16.5" customHeight="1">
      <c r="A110" s="78" t="s">
        <v>160</v>
      </c>
      <c r="B110" s="80" t="s">
        <v>161</v>
      </c>
      <c r="C110" s="79">
        <v>44464.2</v>
      </c>
      <c r="Y110" s="1"/>
      <c r="II110" s="2"/>
      <c r="IN110" s="3"/>
      <c r="IQ110"/>
    </row>
    <row r="111" spans="1:251" ht="16.5" customHeight="1">
      <c r="A111" s="78" t="s">
        <v>162</v>
      </c>
      <c r="B111" s="80" t="s">
        <v>163</v>
      </c>
      <c r="C111" s="79">
        <v>31440.2</v>
      </c>
      <c r="Y111" s="1"/>
      <c r="II111" s="2"/>
      <c r="IN111" s="3"/>
      <c r="IQ111"/>
    </row>
    <row r="112" spans="1:251" ht="16.5" customHeight="1">
      <c r="A112" s="78" t="s">
        <v>164</v>
      </c>
      <c r="B112" s="80" t="s">
        <v>165</v>
      </c>
      <c r="C112" s="79">
        <v>30011.3</v>
      </c>
      <c r="Y112" s="1"/>
      <c r="II112" s="2"/>
      <c r="IN112" s="3"/>
      <c r="IQ112"/>
    </row>
    <row r="113" spans="1:251" ht="16.5" customHeight="1">
      <c r="A113" s="78" t="s">
        <v>166</v>
      </c>
      <c r="B113" s="80" t="s">
        <v>167</v>
      </c>
      <c r="C113" s="79">
        <v>28078.6</v>
      </c>
      <c r="Y113" s="1"/>
      <c r="II113" s="2"/>
      <c r="IN113" s="3"/>
      <c r="IQ113"/>
    </row>
    <row r="114" spans="1:251" ht="16.5" customHeight="1">
      <c r="A114" s="78" t="s">
        <v>168</v>
      </c>
      <c r="B114" s="80" t="s">
        <v>169</v>
      </c>
      <c r="C114" s="79">
        <v>18162.1</v>
      </c>
      <c r="Y114" s="1"/>
      <c r="II114" s="2"/>
      <c r="IN114" s="3"/>
      <c r="IQ114"/>
    </row>
    <row r="115" spans="1:251" ht="16.5" customHeight="1">
      <c r="A115" s="78" t="s">
        <v>170</v>
      </c>
      <c r="B115" s="80"/>
      <c r="C115" s="79">
        <v>20246.6</v>
      </c>
      <c r="Y115" s="1"/>
      <c r="II115" s="2"/>
      <c r="IN115" s="3"/>
      <c r="IQ115"/>
    </row>
    <row r="116" spans="1:251" ht="16.5" customHeight="1">
      <c r="A116" s="78" t="s">
        <v>171</v>
      </c>
      <c r="B116" s="80" t="s">
        <v>172</v>
      </c>
      <c r="C116" s="79">
        <v>47142.7</v>
      </c>
      <c r="Y116" s="1"/>
      <c r="II116" s="2"/>
      <c r="IN116" s="3"/>
      <c r="IQ116"/>
    </row>
    <row r="117" spans="1:251" ht="16.5" customHeight="1">
      <c r="A117" s="90" t="s">
        <v>173</v>
      </c>
      <c r="B117" s="80"/>
      <c r="C117" s="79">
        <v>52332.5</v>
      </c>
      <c r="Y117" s="1"/>
      <c r="II117" s="2"/>
      <c r="IN117" s="3"/>
      <c r="IQ117"/>
    </row>
    <row r="118" spans="1:251" ht="20.25" customHeight="1">
      <c r="A118" s="78" t="s">
        <v>174</v>
      </c>
      <c r="B118" s="80" t="s">
        <v>175</v>
      </c>
      <c r="C118" s="79">
        <v>36988.6</v>
      </c>
      <c r="Y118" s="1"/>
      <c r="II118" s="2"/>
      <c r="IN118" s="3"/>
      <c r="IQ118"/>
    </row>
    <row r="119" spans="1:251" ht="20.25" customHeight="1">
      <c r="A119" s="83" t="s">
        <v>176</v>
      </c>
      <c r="B119" s="80"/>
      <c r="C119" s="79">
        <v>25949</v>
      </c>
      <c r="Y119" s="1"/>
      <c r="II119" s="2"/>
      <c r="IN119" s="3"/>
      <c r="IQ119"/>
    </row>
    <row r="120" spans="1:251" ht="16.5" customHeight="1">
      <c r="A120" s="78" t="s">
        <v>177</v>
      </c>
      <c r="B120" s="80" t="s">
        <v>178</v>
      </c>
      <c r="C120" s="79">
        <v>18470.1</v>
      </c>
      <c r="Y120" s="1"/>
      <c r="II120" s="2"/>
      <c r="IN120" s="3"/>
      <c r="IQ120"/>
    </row>
    <row r="121" spans="1:251" ht="16.5" customHeight="1">
      <c r="A121" s="78" t="s">
        <v>179</v>
      </c>
      <c r="B121" s="80" t="s">
        <v>178</v>
      </c>
      <c r="C121" s="79">
        <v>14822.5</v>
      </c>
      <c r="Y121" s="1"/>
      <c r="II121" s="2"/>
      <c r="IN121" s="3"/>
      <c r="IQ121"/>
    </row>
    <row r="122" spans="1:251" ht="16.5" customHeight="1">
      <c r="A122" s="78" t="s">
        <v>180</v>
      </c>
      <c r="B122" s="80" t="s">
        <v>181</v>
      </c>
      <c r="C122" s="79">
        <v>23970.1</v>
      </c>
      <c r="Y122" s="1"/>
      <c r="II122" s="2"/>
      <c r="IN122" s="3"/>
      <c r="IQ122"/>
    </row>
    <row r="123" spans="1:251" ht="16.5" customHeight="1">
      <c r="A123" s="78" t="s">
        <v>182</v>
      </c>
      <c r="B123" s="80" t="s">
        <v>183</v>
      </c>
      <c r="C123" s="79">
        <v>21621.6</v>
      </c>
      <c r="Y123" s="1"/>
      <c r="II123" s="2"/>
      <c r="IN123" s="3"/>
      <c r="IQ123"/>
    </row>
    <row r="124" spans="1:251" ht="16.5" customHeight="1">
      <c r="A124" s="78" t="s">
        <v>184</v>
      </c>
      <c r="B124" s="80" t="s">
        <v>183</v>
      </c>
      <c r="C124" s="79">
        <v>21368.6</v>
      </c>
      <c r="Y124" s="1"/>
      <c r="II124" s="2"/>
      <c r="IN124" s="3"/>
      <c r="IQ124"/>
    </row>
    <row r="125" spans="1:251" ht="16.5" customHeight="1">
      <c r="A125" s="78" t="s">
        <v>185</v>
      </c>
      <c r="B125" s="80" t="s">
        <v>186</v>
      </c>
      <c r="C125" s="79">
        <v>12062.6</v>
      </c>
      <c r="Y125" s="1"/>
      <c r="II125" s="2"/>
      <c r="IN125" s="3"/>
      <c r="IQ125"/>
    </row>
    <row r="126" spans="1:251" ht="16.5" customHeight="1">
      <c r="A126" s="78" t="s">
        <v>187</v>
      </c>
      <c r="B126" s="80" t="s">
        <v>186</v>
      </c>
      <c r="C126" s="79">
        <v>13856.7</v>
      </c>
      <c r="Y126" s="1"/>
      <c r="II126" s="2"/>
      <c r="IN126" s="3"/>
      <c r="IQ126"/>
    </row>
    <row r="127" spans="1:251" ht="16.5" customHeight="1">
      <c r="A127" s="78" t="s">
        <v>188</v>
      </c>
      <c r="B127" s="80" t="s">
        <v>189</v>
      </c>
      <c r="C127" s="79">
        <v>13840.2</v>
      </c>
      <c r="Y127" s="1"/>
      <c r="II127" s="2"/>
      <c r="IN127" s="3"/>
      <c r="IQ127"/>
    </row>
    <row r="128" spans="1:251" ht="16.5" customHeight="1">
      <c r="A128" s="78" t="s">
        <v>190</v>
      </c>
      <c r="B128" s="80" t="s">
        <v>189</v>
      </c>
      <c r="C128" s="79">
        <v>11866.8</v>
      </c>
      <c r="Y128" s="1"/>
      <c r="II128" s="2"/>
      <c r="IN128" s="3"/>
      <c r="IQ128"/>
    </row>
    <row r="129" spans="1:251" ht="16.5" customHeight="1">
      <c r="A129" s="78" t="s">
        <v>191</v>
      </c>
      <c r="B129" s="80" t="s">
        <v>192</v>
      </c>
      <c r="C129" s="79">
        <v>15094.2</v>
      </c>
      <c r="Y129" s="1"/>
      <c r="II129" s="2"/>
      <c r="IN129" s="3"/>
      <c r="IQ129"/>
    </row>
    <row r="130" spans="1:251" ht="16.5" customHeight="1">
      <c r="A130" s="83" t="s">
        <v>193</v>
      </c>
      <c r="B130" s="80"/>
      <c r="C130" s="79">
        <v>21263</v>
      </c>
      <c r="Y130" s="1"/>
      <c r="II130" s="2"/>
      <c r="IN130" s="3"/>
      <c r="IQ130"/>
    </row>
    <row r="131" spans="1:251" ht="16.5" customHeight="1">
      <c r="A131" s="78" t="s">
        <v>194</v>
      </c>
      <c r="B131" s="80" t="s">
        <v>195</v>
      </c>
      <c r="C131" s="79">
        <v>9720.7</v>
      </c>
      <c r="Y131" s="1"/>
      <c r="II131" s="2"/>
      <c r="IN131" s="3"/>
      <c r="IQ131"/>
    </row>
    <row r="132" spans="1:251" ht="16.5" customHeight="1">
      <c r="A132" s="78" t="s">
        <v>196</v>
      </c>
      <c r="B132" s="80" t="s">
        <v>197</v>
      </c>
      <c r="C132" s="79">
        <v>6122.6</v>
      </c>
      <c r="Y132" s="1"/>
      <c r="II132" s="2"/>
      <c r="IN132" s="3"/>
      <c r="IQ132"/>
    </row>
    <row r="133" spans="1:251" ht="16.5" customHeight="1">
      <c r="A133" s="78" t="s">
        <v>198</v>
      </c>
      <c r="B133" s="80"/>
      <c r="C133" s="79">
        <v>6591.2</v>
      </c>
      <c r="Y133" s="1"/>
      <c r="II133" s="2"/>
      <c r="IN133" s="3"/>
      <c r="IQ133"/>
    </row>
    <row r="134" spans="1:251" ht="16.5" customHeight="1">
      <c r="A134" s="78" t="s">
        <v>199</v>
      </c>
      <c r="B134" s="80" t="s">
        <v>197</v>
      </c>
      <c r="C134" s="79">
        <v>6408.6</v>
      </c>
      <c r="Y134" s="1"/>
      <c r="II134" s="2"/>
      <c r="IN134" s="3"/>
      <c r="IQ134"/>
    </row>
    <row r="135" spans="1:251" ht="16.5" customHeight="1">
      <c r="A135" s="78" t="s">
        <v>200</v>
      </c>
      <c r="B135" s="80"/>
      <c r="C135" s="79">
        <v>7234.7</v>
      </c>
      <c r="Y135" s="1"/>
      <c r="II135" s="2"/>
      <c r="IN135" s="3"/>
      <c r="IQ135"/>
    </row>
    <row r="136" spans="1:251" ht="16.5" customHeight="1">
      <c r="A136" s="78" t="s">
        <v>201</v>
      </c>
      <c r="B136" s="80" t="s">
        <v>202</v>
      </c>
      <c r="C136" s="79">
        <v>7681.3</v>
      </c>
      <c r="Y136" s="1"/>
      <c r="II136" s="2"/>
      <c r="IN136" s="3"/>
      <c r="IQ136"/>
    </row>
    <row r="137" spans="1:251" ht="16.5" customHeight="1">
      <c r="A137" s="78" t="s">
        <v>203</v>
      </c>
      <c r="B137" s="80" t="s">
        <v>204</v>
      </c>
      <c r="C137" s="79">
        <v>6469.1</v>
      </c>
      <c r="Y137" s="1"/>
      <c r="II137" s="2"/>
      <c r="IN137" s="3"/>
      <c r="IQ137"/>
    </row>
    <row r="138" spans="1:251" ht="16.5" customHeight="1">
      <c r="A138" s="78" t="s">
        <v>205</v>
      </c>
      <c r="B138" s="80" t="s">
        <v>206</v>
      </c>
      <c r="C138" s="79">
        <v>5910.3</v>
      </c>
      <c r="Y138" s="1"/>
      <c r="II138" s="2"/>
      <c r="IN138" s="3"/>
      <c r="IQ138"/>
    </row>
    <row r="139" spans="1:251" ht="16.5" customHeight="1">
      <c r="A139" s="78" t="s">
        <v>207</v>
      </c>
      <c r="B139" s="80"/>
      <c r="C139" s="79">
        <v>6432.8</v>
      </c>
      <c r="Y139" s="1"/>
      <c r="II139" s="2"/>
      <c r="IN139" s="3"/>
      <c r="IQ139"/>
    </row>
    <row r="140" spans="1:251" ht="16.5" customHeight="1">
      <c r="A140" s="78" t="s">
        <v>208</v>
      </c>
      <c r="B140" s="80" t="s">
        <v>209</v>
      </c>
      <c r="C140" s="79">
        <v>5265.7</v>
      </c>
      <c r="Y140" s="1"/>
      <c r="II140" s="2"/>
      <c r="IN140" s="3"/>
      <c r="IQ140"/>
    </row>
    <row r="141" spans="1:251" ht="16.5" customHeight="1">
      <c r="A141" s="83" t="s">
        <v>210</v>
      </c>
      <c r="B141" s="80"/>
      <c r="C141" s="79">
        <v>4712.4</v>
      </c>
      <c r="Y141" s="1"/>
      <c r="II141" s="2"/>
      <c r="IN141" s="3"/>
      <c r="IQ141"/>
    </row>
    <row r="142" spans="1:251" ht="16.5" customHeight="1">
      <c r="A142" s="78" t="s">
        <v>211</v>
      </c>
      <c r="B142" s="80" t="s">
        <v>212</v>
      </c>
      <c r="C142" s="79">
        <v>5085.3</v>
      </c>
      <c r="Y142" s="1"/>
      <c r="II142" s="2"/>
      <c r="IN142" s="3"/>
      <c r="IQ142"/>
    </row>
    <row r="143" spans="1:251" ht="16.5" customHeight="1">
      <c r="A143" s="83" t="s">
        <v>213</v>
      </c>
      <c r="B143" s="80"/>
      <c r="C143" s="79">
        <v>5009.4</v>
      </c>
      <c r="Y143" s="1"/>
      <c r="II143" s="2"/>
      <c r="IN143" s="3"/>
      <c r="IQ143"/>
    </row>
    <row r="144" spans="1:251" ht="16.5" customHeight="1">
      <c r="A144" s="78" t="s">
        <v>214</v>
      </c>
      <c r="B144" s="80" t="s">
        <v>215</v>
      </c>
      <c r="C144" s="79">
        <v>4228.4</v>
      </c>
      <c r="Y144" s="1"/>
      <c r="II144" s="2"/>
      <c r="IN144" s="3"/>
      <c r="IQ144"/>
    </row>
    <row r="145" spans="1:251" ht="19.5" customHeight="1">
      <c r="A145" s="78" t="s">
        <v>216</v>
      </c>
      <c r="B145" s="80" t="s">
        <v>217</v>
      </c>
      <c r="C145" s="79">
        <v>2888.6</v>
      </c>
      <c r="Y145" s="1"/>
      <c r="II145" s="2"/>
      <c r="IN145" s="3"/>
      <c r="IQ145"/>
    </row>
    <row r="146" spans="1:251" ht="20.25" customHeight="1">
      <c r="A146" s="78" t="s">
        <v>218</v>
      </c>
      <c r="B146" s="80" t="s">
        <v>217</v>
      </c>
      <c r="C146" s="79">
        <v>3611.3</v>
      </c>
      <c r="Y146" s="1"/>
      <c r="II146" s="2"/>
      <c r="IN146" s="3"/>
      <c r="IQ146"/>
    </row>
    <row r="147" spans="1:251" ht="16.5" customHeight="1">
      <c r="A147" s="78" t="s">
        <v>219</v>
      </c>
      <c r="B147" s="80" t="s">
        <v>220</v>
      </c>
      <c r="C147" s="79">
        <v>1732.5</v>
      </c>
      <c r="Y147" s="1"/>
      <c r="II147" s="2"/>
      <c r="IN147" s="3"/>
      <c r="IQ147"/>
    </row>
    <row r="148" spans="1:251" ht="16.5" customHeight="1">
      <c r="A148" s="78" t="s">
        <v>221</v>
      </c>
      <c r="B148" s="80" t="s">
        <v>222</v>
      </c>
      <c r="C148" s="79">
        <v>4276.8</v>
      </c>
      <c r="Y148" s="1"/>
      <c r="II148" s="2"/>
      <c r="IN148" s="3"/>
      <c r="IQ148"/>
    </row>
    <row r="149" spans="1:251" ht="16.5" customHeight="1">
      <c r="A149" s="78" t="s">
        <v>223</v>
      </c>
      <c r="B149" s="80" t="s">
        <v>224</v>
      </c>
      <c r="C149" s="79">
        <v>2229.7</v>
      </c>
      <c r="Y149" s="1"/>
      <c r="II149" s="2"/>
      <c r="IN149" s="3"/>
      <c r="IQ149"/>
    </row>
    <row r="150" spans="1:251" ht="16.5" customHeight="1">
      <c r="A150" s="78" t="s">
        <v>225</v>
      </c>
      <c r="B150" s="80" t="s">
        <v>224</v>
      </c>
      <c r="C150" s="79">
        <v>2323.2</v>
      </c>
      <c r="Y150" s="1"/>
      <c r="II150" s="2"/>
      <c r="IN150" s="3"/>
      <c r="IQ150"/>
    </row>
    <row r="151" spans="1:251" ht="16.5" customHeight="1">
      <c r="A151" s="78" t="s">
        <v>226</v>
      </c>
      <c r="B151" s="80" t="s">
        <v>227</v>
      </c>
      <c r="C151" s="79">
        <v>2719.2</v>
      </c>
      <c r="Y151" s="1"/>
      <c r="II151" s="2"/>
      <c r="IN151" s="3"/>
      <c r="IQ151"/>
    </row>
    <row r="152" spans="1:251" ht="16.5" customHeight="1">
      <c r="A152" s="78" t="s">
        <v>228</v>
      </c>
      <c r="B152" s="80" t="s">
        <v>227</v>
      </c>
      <c r="C152" s="79">
        <v>2448.6</v>
      </c>
      <c r="Y152" s="1"/>
      <c r="II152" s="2"/>
      <c r="IN152" s="3"/>
      <c r="IQ152"/>
    </row>
    <row r="153" spans="1:251" ht="16.5" customHeight="1">
      <c r="A153" s="78" t="s">
        <v>229</v>
      </c>
      <c r="B153" s="80" t="s">
        <v>230</v>
      </c>
      <c r="C153" s="79">
        <v>2068</v>
      </c>
      <c r="Y153" s="1"/>
      <c r="II153" s="2"/>
      <c r="IN153" s="3"/>
      <c r="IQ153"/>
    </row>
    <row r="154" spans="1:251" ht="16.5" customHeight="1">
      <c r="A154" s="85" t="s">
        <v>231</v>
      </c>
      <c r="B154" s="85"/>
      <c r="C154" s="79"/>
      <c r="Y154" s="1"/>
      <c r="II154" s="2"/>
      <c r="IN154" s="3"/>
      <c r="IQ154"/>
    </row>
    <row r="155" spans="1:251" ht="16.5" customHeight="1">
      <c r="A155" s="78" t="s">
        <v>232</v>
      </c>
      <c r="B155" s="80" t="s">
        <v>233</v>
      </c>
      <c r="C155" s="79">
        <v>3144.9</v>
      </c>
      <c r="Y155" s="1"/>
      <c r="II155" s="2"/>
      <c r="IN155" s="3"/>
      <c r="IQ155"/>
    </row>
    <row r="156" spans="1:251" ht="16.5" customHeight="1">
      <c r="A156" s="78" t="s">
        <v>234</v>
      </c>
      <c r="B156" s="80" t="s">
        <v>235</v>
      </c>
      <c r="C156" s="79">
        <v>2185.7</v>
      </c>
      <c r="Y156" s="1"/>
      <c r="II156" s="2"/>
      <c r="IN156" s="3"/>
      <c r="IQ156"/>
    </row>
    <row r="157" spans="1:251" ht="16.5" customHeight="1">
      <c r="A157" s="78" t="s">
        <v>236</v>
      </c>
      <c r="B157" s="80" t="s">
        <v>237</v>
      </c>
      <c r="C157" s="79">
        <v>2082.3</v>
      </c>
      <c r="Y157" s="1"/>
      <c r="II157" s="2"/>
      <c r="IN157" s="3"/>
      <c r="IQ157"/>
    </row>
    <row r="158" spans="1:251" ht="16.5" customHeight="1">
      <c r="A158" s="78" t="s">
        <v>238</v>
      </c>
      <c r="B158" s="80" t="s">
        <v>239</v>
      </c>
      <c r="C158" s="79">
        <v>2139.5</v>
      </c>
      <c r="Y158" s="1"/>
      <c r="II158" s="2"/>
      <c r="IN158" s="3"/>
      <c r="IQ158"/>
    </row>
    <row r="159" spans="1:251" ht="16.5" customHeight="1">
      <c r="A159" s="78" t="s">
        <v>240</v>
      </c>
      <c r="B159" s="80" t="s">
        <v>241</v>
      </c>
      <c r="C159" s="79">
        <v>2162.6</v>
      </c>
      <c r="Y159" s="1"/>
      <c r="II159" s="2"/>
      <c r="IN159" s="3"/>
      <c r="IQ159"/>
    </row>
    <row r="160" spans="1:251" ht="16.5" customHeight="1">
      <c r="A160" s="78" t="s">
        <v>242</v>
      </c>
      <c r="B160" s="80" t="s">
        <v>243</v>
      </c>
      <c r="C160" s="79">
        <v>2200</v>
      </c>
      <c r="Y160" s="1"/>
      <c r="II160" s="2"/>
      <c r="IN160" s="3"/>
      <c r="IQ160"/>
    </row>
    <row r="161" spans="1:251" ht="16.5" customHeight="1">
      <c r="A161" s="78" t="s">
        <v>244</v>
      </c>
      <c r="B161" s="80" t="s">
        <v>245</v>
      </c>
      <c r="C161" s="79">
        <v>2090</v>
      </c>
      <c r="Y161" s="1"/>
      <c r="II161" s="2"/>
      <c r="IN161" s="3"/>
      <c r="IQ161"/>
    </row>
    <row r="162" spans="1:251" ht="16.5" customHeight="1">
      <c r="A162" s="78" t="s">
        <v>246</v>
      </c>
      <c r="B162" s="80" t="s">
        <v>245</v>
      </c>
      <c r="C162" s="79">
        <v>2063.6</v>
      </c>
      <c r="Y162" s="1"/>
      <c r="II162" s="2"/>
      <c r="IN162" s="3"/>
      <c r="IQ162"/>
    </row>
    <row r="163" spans="1:251" ht="16.5" customHeight="1">
      <c r="A163" s="78" t="s">
        <v>247</v>
      </c>
      <c r="B163" s="80" t="s">
        <v>248</v>
      </c>
      <c r="C163" s="79">
        <v>2061.4</v>
      </c>
      <c r="Y163" s="1"/>
      <c r="II163" s="2"/>
      <c r="IN163" s="3"/>
      <c r="IQ163"/>
    </row>
    <row r="164" spans="1:251" ht="16.5" customHeight="1">
      <c r="A164" s="78" t="s">
        <v>249</v>
      </c>
      <c r="B164" s="80" t="s">
        <v>248</v>
      </c>
      <c r="C164" s="79">
        <v>2033.9</v>
      </c>
      <c r="Y164" s="1"/>
      <c r="II164" s="2"/>
      <c r="IN164" s="3"/>
      <c r="IQ164"/>
    </row>
    <row r="165" spans="1:251" ht="16.5" customHeight="1">
      <c r="A165" s="83" t="s">
        <v>250</v>
      </c>
      <c r="B165" s="80"/>
      <c r="C165" s="79">
        <v>1713.8</v>
      </c>
      <c r="Y165" s="1"/>
      <c r="II165" s="2"/>
      <c r="IN165" s="3"/>
      <c r="IQ165"/>
    </row>
    <row r="166" spans="1:251" ht="16.5" customHeight="1">
      <c r="A166" s="78" t="s">
        <v>251</v>
      </c>
      <c r="B166" s="80" t="s">
        <v>252</v>
      </c>
      <c r="C166" s="79">
        <v>1747.9</v>
      </c>
      <c r="Y166" s="1"/>
      <c r="II166" s="2"/>
      <c r="IN166" s="3"/>
      <c r="IQ166"/>
    </row>
    <row r="167" spans="1:251" ht="16.5" customHeight="1">
      <c r="A167" s="78" t="s">
        <v>253</v>
      </c>
      <c r="B167" s="80" t="s">
        <v>254</v>
      </c>
      <c r="C167" s="79">
        <v>1678.6</v>
      </c>
      <c r="Y167" s="1"/>
      <c r="II167" s="2"/>
      <c r="IN167" s="3"/>
      <c r="IQ167"/>
    </row>
    <row r="168" spans="1:251" ht="16.5" customHeight="1">
      <c r="A168" s="78" t="s">
        <v>255</v>
      </c>
      <c r="B168" s="80" t="s">
        <v>256</v>
      </c>
      <c r="C168" s="79">
        <v>1697.3</v>
      </c>
      <c r="Y168" s="1"/>
      <c r="II168" s="2"/>
      <c r="IN168" s="3"/>
      <c r="IQ168"/>
    </row>
    <row r="169" spans="1:251" ht="16.5" customHeight="1">
      <c r="A169" s="78" t="s">
        <v>257</v>
      </c>
      <c r="B169" s="80" t="s">
        <v>258</v>
      </c>
      <c r="C169" s="79">
        <v>1679.7</v>
      </c>
      <c r="Y169" s="1"/>
      <c r="II169" s="2"/>
      <c r="IN169" s="3"/>
      <c r="IQ169"/>
    </row>
    <row r="170" spans="1:251" ht="16.5" customHeight="1">
      <c r="A170" s="78" t="s">
        <v>259</v>
      </c>
      <c r="B170" s="80" t="s">
        <v>260</v>
      </c>
      <c r="C170" s="79">
        <v>1634.6</v>
      </c>
      <c r="Y170" s="1"/>
      <c r="II170" s="2"/>
      <c r="IN170" s="3"/>
      <c r="IQ170"/>
    </row>
    <row r="171" spans="1:251" ht="16.5" customHeight="1">
      <c r="A171" s="78" t="s">
        <v>261</v>
      </c>
      <c r="B171" s="80" t="s">
        <v>252</v>
      </c>
      <c r="C171" s="79">
        <v>1722.6</v>
      </c>
      <c r="Y171" s="1"/>
      <c r="II171" s="2"/>
      <c r="IN171" s="3"/>
      <c r="IQ171"/>
    </row>
    <row r="172" spans="1:251" ht="16.5" customHeight="1">
      <c r="A172" s="83" t="s">
        <v>262</v>
      </c>
      <c r="B172" s="80"/>
      <c r="C172" s="79">
        <v>1552.1</v>
      </c>
      <c r="Y172" s="1"/>
      <c r="II172" s="2"/>
      <c r="IN172" s="3"/>
      <c r="IQ172"/>
    </row>
    <row r="173" spans="1:251" ht="16.5" customHeight="1">
      <c r="A173" s="86" t="s">
        <v>263</v>
      </c>
      <c r="B173" s="84" t="s">
        <v>264</v>
      </c>
      <c r="C173" s="79">
        <v>2487.1</v>
      </c>
      <c r="Y173" s="1"/>
      <c r="II173" s="2"/>
      <c r="IN173" s="3"/>
      <c r="IQ173"/>
    </row>
    <row r="174" spans="1:251" ht="16.5" customHeight="1">
      <c r="A174" s="78" t="s">
        <v>265</v>
      </c>
      <c r="B174" s="80" t="s">
        <v>266</v>
      </c>
      <c r="C174" s="79">
        <v>1489.4</v>
      </c>
      <c r="Y174" s="1"/>
      <c r="II174" s="2"/>
      <c r="IN174" s="3"/>
      <c r="IQ174"/>
    </row>
    <row r="175" spans="1:251" ht="16.5" customHeight="1">
      <c r="A175" s="78" t="s">
        <v>267</v>
      </c>
      <c r="B175" s="80" t="s">
        <v>268</v>
      </c>
      <c r="C175" s="79">
        <v>1469.6</v>
      </c>
      <c r="Y175" s="1"/>
      <c r="II175" s="2"/>
      <c r="IN175" s="3"/>
      <c r="IQ175"/>
    </row>
    <row r="176" spans="1:251" ht="16.5" customHeight="1">
      <c r="A176" s="78" t="s">
        <v>269</v>
      </c>
      <c r="B176" s="80" t="s">
        <v>270</v>
      </c>
      <c r="C176" s="79">
        <v>1345.3</v>
      </c>
      <c r="Y176" s="1"/>
      <c r="II176" s="2"/>
      <c r="IN176" s="3"/>
      <c r="IQ176"/>
    </row>
    <row r="177" spans="1:251" ht="16.5" customHeight="1">
      <c r="A177" s="78" t="s">
        <v>271</v>
      </c>
      <c r="B177" s="80" t="s">
        <v>270</v>
      </c>
      <c r="C177" s="79">
        <v>1372.8</v>
      </c>
      <c r="Y177" s="1"/>
      <c r="II177" s="2"/>
      <c r="IN177" s="3"/>
      <c r="IQ177"/>
    </row>
    <row r="178" spans="1:251" ht="16.5" customHeight="1">
      <c r="A178" s="78" t="s">
        <v>272</v>
      </c>
      <c r="B178" s="80" t="s">
        <v>270</v>
      </c>
      <c r="C178" s="79">
        <v>1383.8</v>
      </c>
      <c r="Y178" s="1"/>
      <c r="II178" s="2"/>
      <c r="IN178" s="3"/>
      <c r="IQ178"/>
    </row>
    <row r="179" spans="1:251" ht="16.5" customHeight="1">
      <c r="A179" s="78" t="s">
        <v>273</v>
      </c>
      <c r="B179" s="80" t="s">
        <v>270</v>
      </c>
      <c r="C179" s="79">
        <v>1389.3</v>
      </c>
      <c r="Y179" s="1"/>
      <c r="II179" s="2"/>
      <c r="IN179" s="3"/>
      <c r="IQ179"/>
    </row>
    <row r="180" spans="1:251" ht="16.5" customHeight="1">
      <c r="A180" s="78" t="s">
        <v>274</v>
      </c>
      <c r="B180" s="80" t="s">
        <v>275</v>
      </c>
      <c r="C180" s="79">
        <v>1479.5</v>
      </c>
      <c r="Y180" s="1"/>
      <c r="II180" s="2"/>
      <c r="IN180" s="3"/>
      <c r="IQ180"/>
    </row>
    <row r="181" spans="1:251" ht="16.5" customHeight="1">
      <c r="A181" s="78" t="s">
        <v>276</v>
      </c>
      <c r="B181" s="80" t="s">
        <v>275</v>
      </c>
      <c r="C181" s="79">
        <v>1448.7</v>
      </c>
      <c r="Y181" s="1"/>
      <c r="II181" s="2"/>
      <c r="IN181" s="3"/>
      <c r="IQ181"/>
    </row>
    <row r="182" spans="1:251" ht="16.5" customHeight="1">
      <c r="A182" s="78" t="s">
        <v>277</v>
      </c>
      <c r="B182" s="80" t="s">
        <v>278</v>
      </c>
      <c r="C182" s="79">
        <v>1532.3</v>
      </c>
      <c r="Y182" s="1"/>
      <c r="II182" s="2"/>
      <c r="IN182" s="3"/>
      <c r="IQ182"/>
    </row>
    <row r="183" spans="1:251" ht="16.5" customHeight="1">
      <c r="A183" s="78" t="s">
        <v>279</v>
      </c>
      <c r="B183" s="80" t="s">
        <v>280</v>
      </c>
      <c r="C183" s="79">
        <v>1261.7</v>
      </c>
      <c r="Y183" s="1"/>
      <c r="II183" s="2"/>
      <c r="IN183" s="3"/>
      <c r="IQ183"/>
    </row>
    <row r="184" spans="1:251" ht="16.5" customHeight="1">
      <c r="A184" s="78" t="s">
        <v>281</v>
      </c>
      <c r="B184" s="80" t="s">
        <v>282</v>
      </c>
      <c r="C184" s="79">
        <v>1251.8</v>
      </c>
      <c r="Y184" s="1"/>
      <c r="II184" s="2"/>
      <c r="IN184" s="3"/>
      <c r="IQ184"/>
    </row>
    <row r="185" spans="1:251" ht="16.5" customHeight="1">
      <c r="A185" s="78" t="s">
        <v>283</v>
      </c>
      <c r="B185" s="80" t="s">
        <v>284</v>
      </c>
      <c r="C185" s="79">
        <v>1164.9</v>
      </c>
      <c r="Y185" s="1"/>
      <c r="II185" s="2"/>
      <c r="IN185" s="3"/>
      <c r="IQ185"/>
    </row>
    <row r="186" spans="1:251" ht="16.5" customHeight="1">
      <c r="A186" s="78" t="s">
        <v>285</v>
      </c>
      <c r="B186" s="80" t="s">
        <v>286</v>
      </c>
      <c r="C186" s="79">
        <v>1114.3</v>
      </c>
      <c r="Y186" s="1"/>
      <c r="II186" s="2"/>
      <c r="IN186" s="3"/>
      <c r="IQ186"/>
    </row>
    <row r="187" spans="1:251" ht="16.5" customHeight="1">
      <c r="A187" s="78" t="s">
        <v>287</v>
      </c>
      <c r="B187" s="80" t="s">
        <v>288</v>
      </c>
      <c r="C187" s="79">
        <v>3127.3</v>
      </c>
      <c r="Y187" s="1"/>
      <c r="II187" s="2"/>
      <c r="IN187" s="3"/>
      <c r="IQ187"/>
    </row>
    <row r="188" spans="1:251" ht="16.5" customHeight="1">
      <c r="A188" s="83" t="s">
        <v>289</v>
      </c>
      <c r="B188" s="80"/>
      <c r="C188" s="79">
        <v>2306.7</v>
      </c>
      <c r="Y188" s="1"/>
      <c r="II188" s="2"/>
      <c r="IN188" s="3"/>
      <c r="IQ188"/>
    </row>
    <row r="189" spans="1:251" ht="16.5" customHeight="1">
      <c r="A189" s="83" t="s">
        <v>290</v>
      </c>
      <c r="B189" s="80"/>
      <c r="C189" s="79">
        <v>2563</v>
      </c>
      <c r="Y189" s="1"/>
      <c r="II189" s="2"/>
      <c r="IN189" s="3"/>
      <c r="IQ189"/>
    </row>
    <row r="190" spans="1:251" ht="16.5" customHeight="1">
      <c r="A190" s="78" t="s">
        <v>291</v>
      </c>
      <c r="B190" s="80" t="s">
        <v>288</v>
      </c>
      <c r="C190" s="79">
        <v>2477.2</v>
      </c>
      <c r="Y190" s="1"/>
      <c r="II190" s="2"/>
      <c r="IN190" s="3"/>
      <c r="IQ190"/>
    </row>
    <row r="191" spans="1:251" ht="16.5" customHeight="1">
      <c r="A191" s="83" t="s">
        <v>292</v>
      </c>
      <c r="B191" s="80"/>
      <c r="C191" s="79">
        <v>3297.8</v>
      </c>
      <c r="Y191" s="1"/>
      <c r="II191" s="2"/>
      <c r="IN191" s="3"/>
      <c r="IQ191"/>
    </row>
    <row r="192" spans="1:251" ht="16.5" customHeight="1">
      <c r="A192" s="83" t="s">
        <v>293</v>
      </c>
      <c r="B192" s="80"/>
      <c r="C192" s="79">
        <v>4033.7</v>
      </c>
      <c r="Y192" s="1"/>
      <c r="II192" s="2"/>
      <c r="IN192" s="3"/>
      <c r="IQ192"/>
    </row>
    <row r="193" spans="1:251" ht="16.5" customHeight="1">
      <c r="A193" s="87" t="s">
        <v>294</v>
      </c>
      <c r="B193" s="80"/>
      <c r="C193" s="79">
        <v>2814.9</v>
      </c>
      <c r="Y193" s="1"/>
      <c r="II193" s="2"/>
      <c r="IN193" s="3"/>
      <c r="IQ193"/>
    </row>
    <row r="194" spans="1:251" ht="16.5" customHeight="1">
      <c r="A194" s="78" t="s">
        <v>295</v>
      </c>
      <c r="B194" s="80"/>
      <c r="C194" s="79">
        <v>2776.4</v>
      </c>
      <c r="Y194" s="1"/>
      <c r="II194" s="2"/>
      <c r="IN194" s="3"/>
      <c r="IQ194"/>
    </row>
    <row r="195" spans="1:251" ht="16.5" customHeight="1">
      <c r="A195" s="83" t="s">
        <v>296</v>
      </c>
      <c r="B195" s="80" t="s">
        <v>297</v>
      </c>
      <c r="C195" s="79">
        <v>3074.5</v>
      </c>
      <c r="Y195" s="1"/>
      <c r="II195" s="2"/>
      <c r="IN195" s="3"/>
      <c r="IQ195"/>
    </row>
    <row r="196" spans="1:251" ht="21" customHeight="1">
      <c r="A196" s="83" t="s">
        <v>298</v>
      </c>
      <c r="B196" s="80" t="s">
        <v>299</v>
      </c>
      <c r="C196" s="79">
        <v>3810.4</v>
      </c>
      <c r="Y196" s="1"/>
      <c r="II196" s="2"/>
      <c r="IN196" s="3"/>
      <c r="IQ196"/>
    </row>
    <row r="197" spans="1:251" ht="16.5" customHeight="1">
      <c r="A197" s="86" t="s">
        <v>300</v>
      </c>
      <c r="B197" s="80" t="s">
        <v>297</v>
      </c>
      <c r="C197" s="79">
        <v>2674.1</v>
      </c>
      <c r="Y197" s="1"/>
      <c r="II197" s="2"/>
      <c r="IN197" s="3"/>
      <c r="IQ197"/>
    </row>
    <row r="198" spans="1:251" ht="21" customHeight="1">
      <c r="A198" s="78" t="s">
        <v>301</v>
      </c>
      <c r="B198" s="80" t="s">
        <v>299</v>
      </c>
      <c r="C198" s="79">
        <v>2635.6</v>
      </c>
      <c r="Y198" s="1"/>
      <c r="II198" s="2"/>
      <c r="IN198" s="3"/>
      <c r="IQ198"/>
    </row>
    <row r="199" spans="1:25" s="24" customFormat="1" ht="19.5" customHeight="1">
      <c r="A199" s="1"/>
      <c r="B199" s="1"/>
      <c r="C199" s="1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ht="12.75">
      <c r="A200" s="22"/>
    </row>
    <row r="203" spans="1:3" ht="12.75">
      <c r="A203" s="22"/>
      <c r="B203" s="26"/>
      <c r="C203" s="26"/>
    </row>
    <row r="205" ht="12.75" hidden="1"/>
    <row r="219" ht="21.75" customHeight="1"/>
    <row r="258" ht="12.75" hidden="1"/>
    <row r="259" spans="1:25" s="24" customFormat="1" ht="18.75" customHeight="1">
      <c r="A259" s="1"/>
      <c r="B259" s="1"/>
      <c r="C259" s="1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75" spans="1:25" s="24" customFormat="1" ht="21.75" customHeight="1">
      <c r="A275" s="1"/>
      <c r="B275" s="1"/>
      <c r="C275" s="1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83" spans="1:25" s="22" customFormat="1" ht="13.5" customHeight="1">
      <c r="A283" s="1"/>
      <c r="B283" s="1"/>
      <c r="C283" s="1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</sheetData>
  <printOptions/>
  <pageMargins left="0.11805555555555555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4"/>
  <sheetViews>
    <sheetView workbookViewId="0" topLeftCell="A1">
      <pane ySplit="4" topLeftCell="BM86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34.140625" style="1" customWidth="1"/>
    <col min="2" max="2" width="0" style="1" hidden="1" customWidth="1"/>
    <col min="3" max="3" width="8.140625" style="1" customWidth="1"/>
    <col min="4" max="4" width="8.140625" style="27" customWidth="1"/>
    <col min="5" max="5" width="0" style="28" hidden="1" customWidth="1"/>
    <col min="6" max="6" width="8.140625" style="27" customWidth="1"/>
    <col min="7" max="7" width="8.140625" style="29" customWidth="1"/>
    <col min="8" max="8" width="0" style="30" hidden="1" customWidth="1"/>
    <col min="9" max="9" width="8.140625" style="1" customWidth="1"/>
    <col min="10" max="10" width="8.140625" style="16" customWidth="1"/>
    <col min="11" max="20" width="8.140625" style="1" customWidth="1"/>
    <col min="21" max="243" width="11.57421875" style="1" customWidth="1"/>
    <col min="244" max="248" width="12.00390625" style="2" customWidth="1"/>
    <col min="249" max="251" width="12.00390625" style="3" customWidth="1"/>
    <col min="252" max="16384" width="12.57421875" style="0" customWidth="1"/>
  </cols>
  <sheetData>
    <row r="1" spans="1:18" ht="48.75" customHeight="1">
      <c r="A1" s="69" t="s">
        <v>383</v>
      </c>
      <c r="B1" s="69"/>
      <c r="C1" s="69"/>
      <c r="D1" s="69"/>
      <c r="E1" s="69"/>
      <c r="F1" s="69"/>
      <c r="G1" s="31"/>
      <c r="J1" s="32"/>
      <c r="K1" s="33"/>
      <c r="L1" s="33"/>
      <c r="M1" s="33"/>
      <c r="N1" s="33"/>
      <c r="O1" s="33"/>
      <c r="P1" s="33"/>
      <c r="Q1" s="33"/>
      <c r="R1" s="33"/>
    </row>
    <row r="2" spans="1:10" s="6" customFormat="1" ht="41.25" customHeight="1">
      <c r="A2" s="70" t="s">
        <v>0</v>
      </c>
      <c r="B2" s="70"/>
      <c r="C2" s="70"/>
      <c r="D2" s="70"/>
      <c r="E2" s="70"/>
      <c r="F2" s="70"/>
      <c r="G2" s="34"/>
      <c r="H2" s="35"/>
      <c r="J2" s="36"/>
    </row>
    <row r="3" spans="1:7" ht="16.5" customHeight="1">
      <c r="A3" s="7" t="s">
        <v>1</v>
      </c>
      <c r="B3" s="2"/>
      <c r="C3" s="2"/>
      <c r="D3" s="37"/>
      <c r="E3" s="38"/>
      <c r="F3" s="39"/>
      <c r="G3" s="31"/>
    </row>
    <row r="4" spans="1:20" ht="56.25" customHeight="1">
      <c r="A4" s="8" t="s">
        <v>2</v>
      </c>
      <c r="B4" s="9" t="s">
        <v>3</v>
      </c>
      <c r="C4" s="40" t="s">
        <v>384</v>
      </c>
      <c r="D4" s="41" t="s">
        <v>385</v>
      </c>
      <c r="E4" s="42" t="s">
        <v>386</v>
      </c>
      <c r="F4" s="41" t="s">
        <v>387</v>
      </c>
      <c r="G4" s="43" t="s">
        <v>388</v>
      </c>
      <c r="H4" s="44" t="s">
        <v>389</v>
      </c>
      <c r="I4" s="40" t="s">
        <v>390</v>
      </c>
      <c r="J4" s="45" t="s">
        <v>391</v>
      </c>
      <c r="K4" s="40" t="s">
        <v>392</v>
      </c>
      <c r="L4" s="40" t="s">
        <v>393</v>
      </c>
      <c r="M4" s="40" t="s">
        <v>394</v>
      </c>
      <c r="N4" s="40" t="s">
        <v>395</v>
      </c>
      <c r="O4" s="40" t="s">
        <v>396</v>
      </c>
      <c r="P4" s="40" t="s">
        <v>397</v>
      </c>
      <c r="Q4" s="40" t="s">
        <v>398</v>
      </c>
      <c r="R4" s="40" t="s">
        <v>399</v>
      </c>
      <c r="T4" s="2"/>
    </row>
    <row r="5" spans="1:18" ht="14.25" customHeight="1">
      <c r="A5" s="9"/>
      <c r="B5" s="9"/>
      <c r="C5" s="9"/>
      <c r="D5" s="46"/>
      <c r="E5" s="47"/>
      <c r="F5" s="46"/>
      <c r="G5" s="48"/>
      <c r="H5" s="49" t="s">
        <v>400</v>
      </c>
      <c r="I5" s="50">
        <v>41000</v>
      </c>
      <c r="J5" s="51"/>
      <c r="K5" s="52">
        <v>3</v>
      </c>
      <c r="L5" s="52">
        <v>4</v>
      </c>
      <c r="M5" s="52">
        <v>5</v>
      </c>
      <c r="N5" s="52">
        <v>6</v>
      </c>
      <c r="O5" s="52">
        <v>7</v>
      </c>
      <c r="P5" s="52">
        <v>8</v>
      </c>
      <c r="Q5" s="52">
        <v>9</v>
      </c>
      <c r="R5" s="52">
        <v>10</v>
      </c>
    </row>
    <row r="6" spans="1:18" ht="24" customHeight="1">
      <c r="A6" s="71" t="s">
        <v>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2.75" customHeight="1">
      <c r="A7" s="10" t="s">
        <v>6</v>
      </c>
      <c r="B7" s="10" t="s">
        <v>7</v>
      </c>
      <c r="C7" s="10"/>
      <c r="D7" s="53">
        <f aca="true" t="shared" si="0" ref="D7:D34">E7+I7</f>
        <v>218976.84615384616</v>
      </c>
      <c r="E7" s="54">
        <v>215823</v>
      </c>
      <c r="F7" s="53">
        <v>220621</v>
      </c>
      <c r="G7" s="55">
        <f aca="true" t="shared" si="1" ref="G7:G53">D7*100/F7-100</f>
        <v>-0.7452390507494044</v>
      </c>
      <c r="H7" s="49">
        <v>13</v>
      </c>
      <c r="I7" s="12">
        <f aca="true" t="shared" si="2" ref="I7:I53">I$5/H7</f>
        <v>3153.846153846154</v>
      </c>
      <c r="J7" s="56">
        <f aca="true" t="shared" si="3" ref="J7:J53">D7*1.18+1</f>
        <v>258393.67846153845</v>
      </c>
      <c r="K7" s="12">
        <f>D7*1.03*1.18</f>
        <v>266144.4588153846</v>
      </c>
      <c r="L7" s="12">
        <f aca="true" t="shared" si="4" ref="L7:L53">D7*1.04*1.18+1</f>
        <v>268729.3856</v>
      </c>
      <c r="M7" s="12">
        <f aca="true" t="shared" si="5" ref="M7:M53">D7*1.05*1.18+1</f>
        <v>271313.31238461536</v>
      </c>
      <c r="N7" s="12">
        <f aca="true" t="shared" si="6" ref="N7:N53">D7*1.06*1.18+1</f>
        <v>273897.2391692308</v>
      </c>
      <c r="O7" s="12">
        <f aca="true" t="shared" si="7" ref="O7:O53">D7*1.07*1.18+1</f>
        <v>276481.1659538461</v>
      </c>
      <c r="P7" s="12">
        <f>E7*1.08*1.18+1</f>
        <v>275045.8312</v>
      </c>
      <c r="Q7" s="12">
        <f aca="true" t="shared" si="8" ref="Q7:Q53">D7*1.09*1.18+1</f>
        <v>281649.01952307695</v>
      </c>
      <c r="R7" s="12">
        <f aca="true" t="shared" si="9" ref="R7:R53">D7*1.1*1.18+1</f>
        <v>284232.9463076923</v>
      </c>
    </row>
    <row r="8" spans="1:18" ht="13.5" customHeight="1">
      <c r="A8" s="10" t="s">
        <v>8</v>
      </c>
      <c r="B8" s="10" t="s">
        <v>9</v>
      </c>
      <c r="C8" s="10"/>
      <c r="D8" s="53">
        <f t="shared" si="0"/>
        <v>181778.84615384616</v>
      </c>
      <c r="E8" s="54">
        <v>178625</v>
      </c>
      <c r="F8" s="53">
        <v>182597</v>
      </c>
      <c r="G8" s="55">
        <f t="shared" si="1"/>
        <v>-0.4480653275540334</v>
      </c>
      <c r="H8" s="49">
        <v>13</v>
      </c>
      <c r="I8" s="12">
        <f t="shared" si="2"/>
        <v>3153.846153846154</v>
      </c>
      <c r="J8" s="56">
        <f t="shared" si="3"/>
        <v>214500.03846153844</v>
      </c>
      <c r="K8" s="12">
        <f aca="true" t="shared" si="10" ref="K8:K53">D8*1.03*1.18+1</f>
        <v>220935.0096153846</v>
      </c>
      <c r="L8" s="12">
        <f t="shared" si="4"/>
        <v>223080</v>
      </c>
      <c r="M8" s="12">
        <f t="shared" si="5"/>
        <v>225224.99038461538</v>
      </c>
      <c r="N8" s="12">
        <f t="shared" si="6"/>
        <v>227369.98076923078</v>
      </c>
      <c r="O8" s="12">
        <f t="shared" si="7"/>
        <v>229514.97115384616</v>
      </c>
      <c r="P8" s="12">
        <f aca="true" t="shared" si="11" ref="P8:P53">D8*1.08*1.18+1</f>
        <v>231659.96153846156</v>
      </c>
      <c r="Q8" s="12">
        <f t="shared" si="8"/>
        <v>233804.9519230769</v>
      </c>
      <c r="R8" s="12">
        <f t="shared" si="9"/>
        <v>235949.9423076923</v>
      </c>
    </row>
    <row r="9" spans="1:18" ht="13.5" customHeight="1">
      <c r="A9" s="10" t="s">
        <v>10</v>
      </c>
      <c r="B9" s="10" t="s">
        <v>11</v>
      </c>
      <c r="C9" s="10"/>
      <c r="D9" s="53">
        <f t="shared" si="0"/>
        <v>20629.493670886077</v>
      </c>
      <c r="E9" s="54">
        <v>20370</v>
      </c>
      <c r="F9" s="53">
        <v>20823</v>
      </c>
      <c r="G9" s="55">
        <f t="shared" si="1"/>
        <v>-0.9292913082357188</v>
      </c>
      <c r="H9" s="49">
        <v>158</v>
      </c>
      <c r="I9" s="12">
        <f t="shared" si="2"/>
        <v>259.49367088607596</v>
      </c>
      <c r="J9" s="56">
        <f t="shared" si="3"/>
        <v>24343.802531645568</v>
      </c>
      <c r="K9" s="12">
        <f t="shared" si="10"/>
        <v>25074.086607594938</v>
      </c>
      <c r="L9" s="12">
        <f t="shared" si="4"/>
        <v>25317.514632911396</v>
      </c>
      <c r="M9" s="12">
        <f t="shared" si="5"/>
        <v>25560.942658227847</v>
      </c>
      <c r="N9" s="12">
        <f t="shared" si="6"/>
        <v>25804.370683544304</v>
      </c>
      <c r="O9" s="12">
        <f t="shared" si="7"/>
        <v>26047.798708860762</v>
      </c>
      <c r="P9" s="12">
        <f t="shared" si="11"/>
        <v>26291.226734177217</v>
      </c>
      <c r="Q9" s="12">
        <f t="shared" si="8"/>
        <v>26534.654759493675</v>
      </c>
      <c r="R9" s="12">
        <f t="shared" si="9"/>
        <v>26778.08278481013</v>
      </c>
    </row>
    <row r="10" spans="1:18" ht="12.75" customHeight="1">
      <c r="A10" s="10" t="s">
        <v>12</v>
      </c>
      <c r="B10" s="11" t="s">
        <v>13</v>
      </c>
      <c r="C10" s="11"/>
      <c r="D10" s="53">
        <f t="shared" si="0"/>
        <v>78422.42424242424</v>
      </c>
      <c r="E10" s="57">
        <v>77180</v>
      </c>
      <c r="F10" s="58">
        <v>78896</v>
      </c>
      <c r="G10" s="55">
        <f t="shared" si="1"/>
        <v>-0.600253191005578</v>
      </c>
      <c r="H10" s="49">
        <v>33</v>
      </c>
      <c r="I10" s="12">
        <f t="shared" si="2"/>
        <v>1242.4242424242425</v>
      </c>
      <c r="J10" s="56">
        <f t="shared" si="3"/>
        <v>92539.4606060606</v>
      </c>
      <c r="K10" s="12">
        <f t="shared" si="10"/>
        <v>95315.61442424242</v>
      </c>
      <c r="L10" s="12">
        <f t="shared" si="4"/>
        <v>96240.99903030302</v>
      </c>
      <c r="M10" s="12">
        <f t="shared" si="5"/>
        <v>97166.38363636364</v>
      </c>
      <c r="N10" s="12">
        <f t="shared" si="6"/>
        <v>98091.76824242424</v>
      </c>
      <c r="O10" s="12">
        <f t="shared" si="7"/>
        <v>99017.15284848485</v>
      </c>
      <c r="P10" s="12">
        <f t="shared" si="11"/>
        <v>99942.53745454545</v>
      </c>
      <c r="Q10" s="12">
        <f t="shared" si="8"/>
        <v>100867.92206060606</v>
      </c>
      <c r="R10" s="12">
        <f t="shared" si="9"/>
        <v>101793.30666666667</v>
      </c>
    </row>
    <row r="11" spans="1:18" ht="12.75" customHeight="1">
      <c r="A11" s="10" t="s">
        <v>14</v>
      </c>
      <c r="B11" s="11" t="s">
        <v>15</v>
      </c>
      <c r="C11" s="11"/>
      <c r="D11" s="53">
        <f t="shared" si="0"/>
        <v>84547.42424242424</v>
      </c>
      <c r="E11" s="57">
        <v>83305</v>
      </c>
      <c r="F11" s="58">
        <v>85157</v>
      </c>
      <c r="G11" s="55">
        <f t="shared" si="1"/>
        <v>-0.715825777770192</v>
      </c>
      <c r="H11" s="49">
        <v>33</v>
      </c>
      <c r="I11" s="12">
        <f t="shared" si="2"/>
        <v>1242.4242424242425</v>
      </c>
      <c r="J11" s="56">
        <f t="shared" si="3"/>
        <v>99766.9606060606</v>
      </c>
      <c r="K11" s="12">
        <f t="shared" si="10"/>
        <v>102759.93942424242</v>
      </c>
      <c r="L11" s="12">
        <f t="shared" si="4"/>
        <v>103757.59903030303</v>
      </c>
      <c r="M11" s="12">
        <f t="shared" si="5"/>
        <v>104755.25863636364</v>
      </c>
      <c r="N11" s="12">
        <f t="shared" si="6"/>
        <v>105752.91824242425</v>
      </c>
      <c r="O11" s="12">
        <f t="shared" si="7"/>
        <v>106750.57784848484</v>
      </c>
      <c r="P11" s="12">
        <f t="shared" si="11"/>
        <v>107748.23745454545</v>
      </c>
      <c r="Q11" s="12">
        <f t="shared" si="8"/>
        <v>108745.89706060606</v>
      </c>
      <c r="R11" s="12">
        <f t="shared" si="9"/>
        <v>109743.55666666667</v>
      </c>
    </row>
    <row r="12" spans="1:18" ht="13.5" customHeight="1">
      <c r="A12" s="10" t="s">
        <v>16</v>
      </c>
      <c r="B12" s="11" t="s">
        <v>17</v>
      </c>
      <c r="C12" s="11"/>
      <c r="D12" s="53">
        <f t="shared" si="0"/>
        <v>93212.42424242424</v>
      </c>
      <c r="E12" s="57">
        <v>91970</v>
      </c>
      <c r="F12" s="58">
        <v>94015</v>
      </c>
      <c r="G12" s="55">
        <f t="shared" si="1"/>
        <v>-0.8536677738400869</v>
      </c>
      <c r="H12" s="49">
        <v>33</v>
      </c>
      <c r="I12" s="12">
        <f t="shared" si="2"/>
        <v>1242.4242424242425</v>
      </c>
      <c r="J12" s="56">
        <f t="shared" si="3"/>
        <v>109991.6606060606</v>
      </c>
      <c r="K12" s="12">
        <f t="shared" si="10"/>
        <v>113291.38042424241</v>
      </c>
      <c r="L12" s="12">
        <f t="shared" si="4"/>
        <v>114391.28703030304</v>
      </c>
      <c r="M12" s="12">
        <f t="shared" si="5"/>
        <v>115491.19363636363</v>
      </c>
      <c r="N12" s="12">
        <f t="shared" si="6"/>
        <v>116591.10024242423</v>
      </c>
      <c r="O12" s="12">
        <f t="shared" si="7"/>
        <v>117691.00684848485</v>
      </c>
      <c r="P12" s="12">
        <f t="shared" si="11"/>
        <v>118790.91345454544</v>
      </c>
      <c r="Q12" s="12">
        <f t="shared" si="8"/>
        <v>119890.82006060607</v>
      </c>
      <c r="R12" s="12">
        <f t="shared" si="9"/>
        <v>120990.72666666667</v>
      </c>
    </row>
    <row r="13" spans="1:18" ht="16.5" customHeight="1">
      <c r="A13" s="10" t="s">
        <v>18</v>
      </c>
      <c r="B13" s="11" t="s">
        <v>19</v>
      </c>
      <c r="C13" s="11"/>
      <c r="D13" s="53">
        <f t="shared" si="0"/>
        <v>54124</v>
      </c>
      <c r="E13" s="57">
        <v>53124</v>
      </c>
      <c r="F13" s="58">
        <v>54306</v>
      </c>
      <c r="G13" s="55">
        <f t="shared" si="1"/>
        <v>-0.3351379221448809</v>
      </c>
      <c r="H13" s="49">
        <v>41</v>
      </c>
      <c r="I13" s="12">
        <f t="shared" si="2"/>
        <v>1000</v>
      </c>
      <c r="J13" s="56">
        <f t="shared" si="3"/>
        <v>63867.32</v>
      </c>
      <c r="K13" s="12">
        <f t="shared" si="10"/>
        <v>65783.3096</v>
      </c>
      <c r="L13" s="12">
        <f t="shared" si="4"/>
        <v>66421.97279999999</v>
      </c>
      <c r="M13" s="12">
        <f t="shared" si="5"/>
        <v>67060.636</v>
      </c>
      <c r="N13" s="12">
        <f t="shared" si="6"/>
        <v>67699.2992</v>
      </c>
      <c r="O13" s="12">
        <f t="shared" si="7"/>
        <v>68337.9624</v>
      </c>
      <c r="P13" s="12">
        <f t="shared" si="11"/>
        <v>68976.6256</v>
      </c>
      <c r="Q13" s="12">
        <f t="shared" si="8"/>
        <v>69615.2888</v>
      </c>
      <c r="R13" s="12">
        <f t="shared" si="9"/>
        <v>70253.952</v>
      </c>
    </row>
    <row r="14" spans="1:18" ht="16.5" customHeight="1">
      <c r="A14" s="10" t="s">
        <v>20</v>
      </c>
      <c r="B14" s="11" t="s">
        <v>19</v>
      </c>
      <c r="C14" s="11"/>
      <c r="D14" s="53">
        <f t="shared" si="0"/>
        <v>44818</v>
      </c>
      <c r="E14" s="57">
        <v>43818</v>
      </c>
      <c r="F14" s="58">
        <v>44792</v>
      </c>
      <c r="G14" s="55">
        <f t="shared" si="1"/>
        <v>0.058046079657074756</v>
      </c>
      <c r="H14" s="49">
        <v>41</v>
      </c>
      <c r="I14" s="12">
        <f t="shared" si="2"/>
        <v>1000</v>
      </c>
      <c r="J14" s="56">
        <f t="shared" si="3"/>
        <v>52886.24</v>
      </c>
      <c r="K14" s="12">
        <f t="shared" si="10"/>
        <v>54472.7972</v>
      </c>
      <c r="L14" s="12">
        <f t="shared" si="4"/>
        <v>55001.6496</v>
      </c>
      <c r="M14" s="12">
        <f t="shared" si="5"/>
        <v>55530.502</v>
      </c>
      <c r="N14" s="12">
        <f t="shared" si="6"/>
        <v>56059.3544</v>
      </c>
      <c r="O14" s="12">
        <f t="shared" si="7"/>
        <v>56588.2068</v>
      </c>
      <c r="P14" s="12">
        <f t="shared" si="11"/>
        <v>57117.0592</v>
      </c>
      <c r="Q14" s="12">
        <f t="shared" si="8"/>
        <v>57645.9116</v>
      </c>
      <c r="R14" s="12">
        <f t="shared" si="9"/>
        <v>58174.764</v>
      </c>
    </row>
    <row r="15" spans="1:18" ht="16.5" customHeight="1">
      <c r="A15" s="10" t="s">
        <v>21</v>
      </c>
      <c r="B15" s="11"/>
      <c r="C15" s="11"/>
      <c r="D15" s="53">
        <f t="shared" si="0"/>
        <v>45688</v>
      </c>
      <c r="E15" s="57">
        <v>44688</v>
      </c>
      <c r="F15" s="58">
        <v>45681</v>
      </c>
      <c r="G15" s="55">
        <f t="shared" si="1"/>
        <v>0.015323657538147017</v>
      </c>
      <c r="H15" s="49">
        <v>41</v>
      </c>
      <c r="I15" s="12">
        <f t="shared" si="2"/>
        <v>1000</v>
      </c>
      <c r="J15" s="56">
        <f t="shared" si="3"/>
        <v>53912.84</v>
      </c>
      <c r="K15" s="12">
        <f t="shared" si="10"/>
        <v>55530.195199999995</v>
      </c>
      <c r="L15" s="12">
        <f t="shared" si="4"/>
        <v>56069.3136</v>
      </c>
      <c r="M15" s="12">
        <f t="shared" si="5"/>
        <v>56608.432</v>
      </c>
      <c r="N15" s="12">
        <f t="shared" si="6"/>
        <v>57147.55039999999</v>
      </c>
      <c r="O15" s="12">
        <f t="shared" si="7"/>
        <v>57686.6688</v>
      </c>
      <c r="P15" s="12">
        <f t="shared" si="11"/>
        <v>58225.7872</v>
      </c>
      <c r="Q15" s="12">
        <f t="shared" si="8"/>
        <v>58764.905600000006</v>
      </c>
      <c r="R15" s="12">
        <f t="shared" si="9"/>
        <v>59304.024</v>
      </c>
    </row>
    <row r="16" spans="1:18" ht="16.5" customHeight="1">
      <c r="A16" s="12" t="s">
        <v>22</v>
      </c>
      <c r="B16" s="11"/>
      <c r="C16" s="11"/>
      <c r="D16" s="53">
        <f t="shared" si="0"/>
        <v>130660.33333333333</v>
      </c>
      <c r="E16" s="57">
        <v>128952</v>
      </c>
      <c r="F16" s="58">
        <v>131819</v>
      </c>
      <c r="G16" s="55">
        <f t="shared" si="1"/>
        <v>-0.8789830499902678</v>
      </c>
      <c r="H16" s="49">
        <v>24</v>
      </c>
      <c r="I16" s="12">
        <f t="shared" si="2"/>
        <v>1708.3333333333333</v>
      </c>
      <c r="J16" s="56">
        <f t="shared" si="3"/>
        <v>154180.19333333333</v>
      </c>
      <c r="K16" s="12">
        <f t="shared" si="10"/>
        <v>158805.56913333334</v>
      </c>
      <c r="L16" s="12">
        <f t="shared" si="4"/>
        <v>160347.36106666666</v>
      </c>
      <c r="M16" s="12">
        <f t="shared" si="5"/>
        <v>161889.153</v>
      </c>
      <c r="N16" s="12">
        <f t="shared" si="6"/>
        <v>163430.94493333332</v>
      </c>
      <c r="O16" s="12">
        <f t="shared" si="7"/>
        <v>164972.73686666667</v>
      </c>
      <c r="P16" s="12">
        <f t="shared" si="11"/>
        <v>166514.5288</v>
      </c>
      <c r="Q16" s="12">
        <f t="shared" si="8"/>
        <v>168056.32073333333</v>
      </c>
      <c r="R16" s="12">
        <f t="shared" si="9"/>
        <v>169598.11266666665</v>
      </c>
    </row>
    <row r="17" spans="1:18" ht="16.5" customHeight="1">
      <c r="A17" s="13" t="s">
        <v>23</v>
      </c>
      <c r="B17" s="11"/>
      <c r="C17" s="11"/>
      <c r="D17" s="53">
        <f t="shared" si="0"/>
        <v>130660.33333333333</v>
      </c>
      <c r="E17" s="57">
        <v>128952</v>
      </c>
      <c r="F17" s="58">
        <v>131819</v>
      </c>
      <c r="G17" s="55">
        <f t="shared" si="1"/>
        <v>-0.8789830499902678</v>
      </c>
      <c r="H17" s="49">
        <v>24</v>
      </c>
      <c r="I17" s="12">
        <f t="shared" si="2"/>
        <v>1708.3333333333333</v>
      </c>
      <c r="J17" s="56">
        <f t="shared" si="3"/>
        <v>154180.19333333333</v>
      </c>
      <c r="K17" s="12">
        <f t="shared" si="10"/>
        <v>158805.56913333334</v>
      </c>
      <c r="L17" s="12">
        <f t="shared" si="4"/>
        <v>160347.36106666666</v>
      </c>
      <c r="M17" s="12">
        <f t="shared" si="5"/>
        <v>161889.153</v>
      </c>
      <c r="N17" s="12">
        <f t="shared" si="6"/>
        <v>163430.94493333332</v>
      </c>
      <c r="O17" s="12">
        <f t="shared" si="7"/>
        <v>164972.73686666667</v>
      </c>
      <c r="P17" s="12">
        <f t="shared" si="11"/>
        <v>166514.5288</v>
      </c>
      <c r="Q17" s="12">
        <f t="shared" si="8"/>
        <v>168056.32073333333</v>
      </c>
      <c r="R17" s="12">
        <f t="shared" si="9"/>
        <v>169598.11266666665</v>
      </c>
    </row>
    <row r="18" spans="1:18" ht="16.5" customHeight="1">
      <c r="A18" s="10" t="s">
        <v>24</v>
      </c>
      <c r="B18" s="11" t="s">
        <v>25</v>
      </c>
      <c r="C18" s="11"/>
      <c r="D18" s="53">
        <f t="shared" si="0"/>
        <v>115441.51851851853</v>
      </c>
      <c r="E18" s="57">
        <v>113923</v>
      </c>
      <c r="F18" s="58">
        <v>116456</v>
      </c>
      <c r="G18" s="55">
        <f t="shared" si="1"/>
        <v>-0.8711285648497977</v>
      </c>
      <c r="H18" s="49">
        <v>27</v>
      </c>
      <c r="I18" s="12">
        <f t="shared" si="2"/>
        <v>1518.5185185185185</v>
      </c>
      <c r="J18" s="56">
        <f t="shared" si="3"/>
        <v>136221.99185185184</v>
      </c>
      <c r="K18" s="12">
        <f t="shared" si="10"/>
        <v>140308.62160740743</v>
      </c>
      <c r="L18" s="12">
        <f t="shared" si="4"/>
        <v>141670.83152592593</v>
      </c>
      <c r="M18" s="12">
        <f t="shared" si="5"/>
        <v>143033.04144444445</v>
      </c>
      <c r="N18" s="12">
        <f t="shared" si="6"/>
        <v>144395.25136296297</v>
      </c>
      <c r="O18" s="12">
        <f t="shared" si="7"/>
        <v>145757.4612814815</v>
      </c>
      <c r="P18" s="12">
        <f t="shared" si="11"/>
        <v>147119.6712</v>
      </c>
      <c r="Q18" s="12">
        <f t="shared" si="8"/>
        <v>148481.88111851853</v>
      </c>
      <c r="R18" s="12">
        <f t="shared" si="9"/>
        <v>149844.09103703705</v>
      </c>
    </row>
    <row r="19" spans="1:18" ht="16.5" customHeight="1">
      <c r="A19" s="14" t="s">
        <v>26</v>
      </c>
      <c r="B19" s="11"/>
      <c r="C19" s="11"/>
      <c r="D19" s="53">
        <f t="shared" si="0"/>
        <v>119191.51851851853</v>
      </c>
      <c r="E19" s="57">
        <v>117673</v>
      </c>
      <c r="F19" s="58">
        <v>120290</v>
      </c>
      <c r="G19" s="55">
        <f t="shared" si="1"/>
        <v>-0.9131943482263409</v>
      </c>
      <c r="H19" s="49">
        <v>27</v>
      </c>
      <c r="I19" s="12">
        <f t="shared" si="2"/>
        <v>1518.5185185185185</v>
      </c>
      <c r="J19" s="56">
        <f t="shared" si="3"/>
        <v>140646.99185185184</v>
      </c>
      <c r="K19" s="12">
        <f t="shared" si="10"/>
        <v>144866.37160740743</v>
      </c>
      <c r="L19" s="12">
        <f t="shared" si="4"/>
        <v>146272.83152592593</v>
      </c>
      <c r="M19" s="12">
        <f t="shared" si="5"/>
        <v>147679.29144444445</v>
      </c>
      <c r="N19" s="12">
        <f t="shared" si="6"/>
        <v>149085.75136296297</v>
      </c>
      <c r="O19" s="12">
        <f t="shared" si="7"/>
        <v>150492.2112814815</v>
      </c>
      <c r="P19" s="12">
        <f t="shared" si="11"/>
        <v>151898.6712</v>
      </c>
      <c r="Q19" s="12">
        <f t="shared" si="8"/>
        <v>153305.13111851853</v>
      </c>
      <c r="R19" s="12">
        <f t="shared" si="9"/>
        <v>154711.59103703705</v>
      </c>
    </row>
    <row r="20" spans="1:18" ht="16.5" customHeight="1">
      <c r="A20" s="10" t="s">
        <v>27</v>
      </c>
      <c r="B20" s="11" t="s">
        <v>28</v>
      </c>
      <c r="C20" s="11"/>
      <c r="D20" s="53">
        <f t="shared" si="0"/>
        <v>64419.10810810811</v>
      </c>
      <c r="E20" s="57">
        <v>63311</v>
      </c>
      <c r="F20" s="58">
        <v>64719</v>
      </c>
      <c r="G20" s="55">
        <f t="shared" si="1"/>
        <v>-0.4633753486486114</v>
      </c>
      <c r="H20" s="49">
        <v>37</v>
      </c>
      <c r="I20" s="12">
        <f t="shared" si="2"/>
        <v>1108.1081081081081</v>
      </c>
      <c r="J20" s="56">
        <f t="shared" si="3"/>
        <v>76015.54756756756</v>
      </c>
      <c r="K20" s="12">
        <f t="shared" si="10"/>
        <v>78295.98399459459</v>
      </c>
      <c r="L20" s="12">
        <f t="shared" si="4"/>
        <v>79056.12947027026</v>
      </c>
      <c r="M20" s="12">
        <f t="shared" si="5"/>
        <v>79816.27494594593</v>
      </c>
      <c r="N20" s="12">
        <f t="shared" si="6"/>
        <v>80576.42042162162</v>
      </c>
      <c r="O20" s="12">
        <f t="shared" si="7"/>
        <v>81336.5658972973</v>
      </c>
      <c r="P20" s="12">
        <f t="shared" si="11"/>
        <v>82096.71137297298</v>
      </c>
      <c r="Q20" s="12">
        <f t="shared" si="8"/>
        <v>82856.85684864865</v>
      </c>
      <c r="R20" s="12">
        <f t="shared" si="9"/>
        <v>83617.00232432433</v>
      </c>
    </row>
    <row r="21" spans="1:18" ht="16.5" customHeight="1">
      <c r="A21" s="10" t="s">
        <v>29</v>
      </c>
      <c r="B21" s="11" t="s">
        <v>30</v>
      </c>
      <c r="C21" s="11"/>
      <c r="D21" s="53">
        <f t="shared" si="0"/>
        <v>48154</v>
      </c>
      <c r="E21" s="57">
        <v>47154</v>
      </c>
      <c r="F21" s="58">
        <v>48203</v>
      </c>
      <c r="G21" s="55">
        <f t="shared" si="1"/>
        <v>-0.10165342406074274</v>
      </c>
      <c r="H21" s="49">
        <v>41</v>
      </c>
      <c r="I21" s="12">
        <f t="shared" si="2"/>
        <v>1000</v>
      </c>
      <c r="J21" s="56">
        <f t="shared" si="3"/>
        <v>56822.719999999994</v>
      </c>
      <c r="K21" s="12">
        <f t="shared" si="10"/>
        <v>58527.3716</v>
      </c>
      <c r="L21" s="12">
        <f t="shared" si="4"/>
        <v>59095.5888</v>
      </c>
      <c r="M21" s="12">
        <f t="shared" si="5"/>
        <v>59663.806000000004</v>
      </c>
      <c r="N21" s="12">
        <f t="shared" si="6"/>
        <v>60232.0232</v>
      </c>
      <c r="O21" s="12">
        <f t="shared" si="7"/>
        <v>60800.2404</v>
      </c>
      <c r="P21" s="12">
        <f t="shared" si="11"/>
        <v>61368.4576</v>
      </c>
      <c r="Q21" s="12">
        <f t="shared" si="8"/>
        <v>61936.6748</v>
      </c>
      <c r="R21" s="12">
        <f t="shared" si="9"/>
        <v>62504.892</v>
      </c>
    </row>
    <row r="22" spans="1:18" ht="16.5" customHeight="1">
      <c r="A22" s="10" t="s">
        <v>31</v>
      </c>
      <c r="B22" s="11"/>
      <c r="C22" s="11"/>
      <c r="D22" s="53">
        <f t="shared" si="0"/>
        <v>53592</v>
      </c>
      <c r="E22" s="57">
        <v>52592</v>
      </c>
      <c r="F22" s="58">
        <v>53761</v>
      </c>
      <c r="G22" s="55">
        <f t="shared" si="1"/>
        <v>-0.31435427168393915</v>
      </c>
      <c r="H22" s="49">
        <v>41</v>
      </c>
      <c r="I22" s="12">
        <f t="shared" si="2"/>
        <v>1000</v>
      </c>
      <c r="J22" s="56">
        <f t="shared" si="3"/>
        <v>63239.56</v>
      </c>
      <c r="K22" s="12">
        <f t="shared" si="10"/>
        <v>65136.7168</v>
      </c>
      <c r="L22" s="12">
        <f t="shared" si="4"/>
        <v>65769.1024</v>
      </c>
      <c r="M22" s="12">
        <f t="shared" si="5"/>
        <v>66401.488</v>
      </c>
      <c r="N22" s="12">
        <f t="shared" si="6"/>
        <v>67033.8736</v>
      </c>
      <c r="O22" s="12">
        <f t="shared" si="7"/>
        <v>67666.2592</v>
      </c>
      <c r="P22" s="12">
        <f t="shared" si="11"/>
        <v>68298.6448</v>
      </c>
      <c r="Q22" s="12">
        <f t="shared" si="8"/>
        <v>68931.0304</v>
      </c>
      <c r="R22" s="12">
        <f t="shared" si="9"/>
        <v>69563.416</v>
      </c>
    </row>
    <row r="23" spans="1:18" ht="16.5" customHeight="1">
      <c r="A23" s="10" t="s">
        <v>32</v>
      </c>
      <c r="B23" s="11"/>
      <c r="C23" s="11"/>
      <c r="D23" s="53">
        <f t="shared" si="0"/>
        <v>48316</v>
      </c>
      <c r="E23" s="57">
        <v>47316</v>
      </c>
      <c r="F23" s="58">
        <v>48368</v>
      </c>
      <c r="G23" s="55">
        <f t="shared" si="1"/>
        <v>-0.1075090969235788</v>
      </c>
      <c r="H23" s="49">
        <v>41</v>
      </c>
      <c r="I23" s="12">
        <f t="shared" si="2"/>
        <v>1000</v>
      </c>
      <c r="J23" s="56">
        <f t="shared" si="3"/>
        <v>57013.88</v>
      </c>
      <c r="K23" s="12">
        <f t="shared" si="10"/>
        <v>58724.2664</v>
      </c>
      <c r="L23" s="12">
        <f t="shared" si="4"/>
        <v>59294.3952</v>
      </c>
      <c r="M23" s="12">
        <f t="shared" si="5"/>
        <v>59864.524</v>
      </c>
      <c r="N23" s="12">
        <f t="shared" si="6"/>
        <v>60434.652799999996</v>
      </c>
      <c r="O23" s="12">
        <f t="shared" si="7"/>
        <v>61004.7816</v>
      </c>
      <c r="P23" s="12">
        <f t="shared" si="11"/>
        <v>61574.9104</v>
      </c>
      <c r="Q23" s="12">
        <f t="shared" si="8"/>
        <v>62145.0392</v>
      </c>
      <c r="R23" s="12">
        <f t="shared" si="9"/>
        <v>62715.168000000005</v>
      </c>
    </row>
    <row r="24" spans="1:18" ht="16.5" customHeight="1">
      <c r="A24" s="10" t="s">
        <v>33</v>
      </c>
      <c r="B24" s="11" t="s">
        <v>34</v>
      </c>
      <c r="C24" s="11"/>
      <c r="D24" s="53">
        <f t="shared" si="0"/>
        <v>59763.73469387755</v>
      </c>
      <c r="E24" s="57">
        <v>58927</v>
      </c>
      <c r="F24" s="58">
        <v>60238</v>
      </c>
      <c r="G24" s="55">
        <f t="shared" si="1"/>
        <v>-0.7873191442651688</v>
      </c>
      <c r="H24" s="49">
        <v>49</v>
      </c>
      <c r="I24" s="12">
        <f t="shared" si="2"/>
        <v>836.734693877551</v>
      </c>
      <c r="J24" s="56">
        <f t="shared" si="3"/>
        <v>70522.2069387755</v>
      </c>
      <c r="K24" s="12">
        <f t="shared" si="10"/>
        <v>72637.84314693877</v>
      </c>
      <c r="L24" s="12">
        <f t="shared" si="4"/>
        <v>73343.05521632654</v>
      </c>
      <c r="M24" s="12">
        <f t="shared" si="5"/>
        <v>74048.26728571429</v>
      </c>
      <c r="N24" s="12">
        <f t="shared" si="6"/>
        <v>74753.47935510204</v>
      </c>
      <c r="O24" s="12">
        <f t="shared" si="7"/>
        <v>75458.69142448979</v>
      </c>
      <c r="P24" s="12">
        <f t="shared" si="11"/>
        <v>76163.90349387756</v>
      </c>
      <c r="Q24" s="12">
        <f t="shared" si="8"/>
        <v>76869.11556326531</v>
      </c>
      <c r="R24" s="12">
        <f t="shared" si="9"/>
        <v>77574.32763265306</v>
      </c>
    </row>
    <row r="25" spans="1:18" ht="16.5" customHeight="1">
      <c r="A25" s="10" t="s">
        <v>35</v>
      </c>
      <c r="B25" s="11"/>
      <c r="C25" s="11"/>
      <c r="D25" s="53">
        <f t="shared" si="0"/>
        <v>70112.73469387754</v>
      </c>
      <c r="E25" s="57">
        <v>69276</v>
      </c>
      <c r="F25" s="58">
        <v>70816</v>
      </c>
      <c r="G25" s="55">
        <f t="shared" si="1"/>
        <v>-0.9930881525678501</v>
      </c>
      <c r="H25" s="49">
        <v>49</v>
      </c>
      <c r="I25" s="12">
        <f t="shared" si="2"/>
        <v>836.734693877551</v>
      </c>
      <c r="J25" s="56">
        <f t="shared" si="3"/>
        <v>82734.0269387755</v>
      </c>
      <c r="K25" s="12">
        <f t="shared" si="10"/>
        <v>85216.01774693877</v>
      </c>
      <c r="L25" s="12">
        <f t="shared" si="4"/>
        <v>86043.34801632652</v>
      </c>
      <c r="M25" s="12">
        <f t="shared" si="5"/>
        <v>86870.67828571427</v>
      </c>
      <c r="N25" s="12">
        <f t="shared" si="6"/>
        <v>87698.00855510203</v>
      </c>
      <c r="O25" s="12">
        <f t="shared" si="7"/>
        <v>88525.33882448978</v>
      </c>
      <c r="P25" s="12">
        <f t="shared" si="11"/>
        <v>89352.66909387754</v>
      </c>
      <c r="Q25" s="12">
        <f t="shared" si="8"/>
        <v>90179.9993632653</v>
      </c>
      <c r="R25" s="12">
        <f t="shared" si="9"/>
        <v>91007.32963265305</v>
      </c>
    </row>
    <row r="26" spans="1:18" ht="16.5" customHeight="1">
      <c r="A26" s="10" t="s">
        <v>36</v>
      </c>
      <c r="B26" s="11" t="s">
        <v>37</v>
      </c>
      <c r="C26" s="11"/>
      <c r="D26" s="53">
        <f t="shared" si="0"/>
        <v>21607.625</v>
      </c>
      <c r="E26" s="57">
        <v>20967</v>
      </c>
      <c r="F26" s="58">
        <v>21433</v>
      </c>
      <c r="G26" s="55">
        <f t="shared" si="1"/>
        <v>0.8147482853543551</v>
      </c>
      <c r="H26" s="49">
        <v>64</v>
      </c>
      <c r="I26" s="12">
        <f t="shared" si="2"/>
        <v>640.625</v>
      </c>
      <c r="J26" s="56">
        <f t="shared" si="3"/>
        <v>25497.997499999998</v>
      </c>
      <c r="K26" s="12">
        <f t="shared" si="10"/>
        <v>26262.907425</v>
      </c>
      <c r="L26" s="12">
        <f t="shared" si="4"/>
        <v>26517.877399999998</v>
      </c>
      <c r="M26" s="12">
        <f t="shared" si="5"/>
        <v>26772.847375</v>
      </c>
      <c r="N26" s="12">
        <f t="shared" si="6"/>
        <v>27027.817349999998</v>
      </c>
      <c r="O26" s="12">
        <f t="shared" si="7"/>
        <v>27282.787325</v>
      </c>
      <c r="P26" s="12">
        <f t="shared" si="11"/>
        <v>27537.757299999997</v>
      </c>
      <c r="Q26" s="12">
        <f t="shared" si="8"/>
        <v>27792.727275</v>
      </c>
      <c r="R26" s="12">
        <f t="shared" si="9"/>
        <v>28047.69725</v>
      </c>
    </row>
    <row r="27" spans="1:18" ht="16.5" customHeight="1">
      <c r="A27" s="10" t="s">
        <v>38</v>
      </c>
      <c r="B27" s="11" t="s">
        <v>39</v>
      </c>
      <c r="C27" s="11"/>
      <c r="D27" s="53">
        <f t="shared" si="0"/>
        <v>23993.625</v>
      </c>
      <c r="E27" s="57">
        <v>23353</v>
      </c>
      <c r="F27" s="58">
        <v>23873</v>
      </c>
      <c r="G27" s="55">
        <f t="shared" si="1"/>
        <v>0.5052779290411706</v>
      </c>
      <c r="H27" s="49">
        <v>64</v>
      </c>
      <c r="I27" s="12">
        <f t="shared" si="2"/>
        <v>640.625</v>
      </c>
      <c r="J27" s="56">
        <f t="shared" si="3"/>
        <v>28313.477499999997</v>
      </c>
      <c r="K27" s="12">
        <f t="shared" si="10"/>
        <v>29162.851824999998</v>
      </c>
      <c r="L27" s="12">
        <f t="shared" si="4"/>
        <v>29445.9766</v>
      </c>
      <c r="M27" s="12">
        <f t="shared" si="5"/>
        <v>29729.101375</v>
      </c>
      <c r="N27" s="12">
        <f t="shared" si="6"/>
        <v>30012.22615</v>
      </c>
      <c r="O27" s="12">
        <f t="shared" si="7"/>
        <v>30295.350925000002</v>
      </c>
      <c r="P27" s="12">
        <f t="shared" si="11"/>
        <v>30578.4757</v>
      </c>
      <c r="Q27" s="12">
        <f t="shared" si="8"/>
        <v>30861.600475</v>
      </c>
      <c r="R27" s="12">
        <f t="shared" si="9"/>
        <v>31144.725250000003</v>
      </c>
    </row>
    <row r="28" spans="1:18" ht="16.5" customHeight="1">
      <c r="A28" s="10" t="s">
        <v>40</v>
      </c>
      <c r="B28" s="11" t="s">
        <v>41</v>
      </c>
      <c r="C28" s="11"/>
      <c r="D28" s="53">
        <f t="shared" si="0"/>
        <v>32957.30434782609</v>
      </c>
      <c r="E28" s="57">
        <v>32066</v>
      </c>
      <c r="F28" s="58">
        <v>32779</v>
      </c>
      <c r="G28" s="55">
        <f t="shared" si="1"/>
        <v>0.5439590830290371</v>
      </c>
      <c r="H28" s="49">
        <v>46</v>
      </c>
      <c r="I28" s="12">
        <f t="shared" si="2"/>
        <v>891.304347826087</v>
      </c>
      <c r="J28" s="56">
        <f t="shared" si="3"/>
        <v>38890.61913043478</v>
      </c>
      <c r="K28" s="12">
        <f t="shared" si="10"/>
        <v>40057.30770434783</v>
      </c>
      <c r="L28" s="12">
        <f t="shared" si="4"/>
        <v>40446.20389565218</v>
      </c>
      <c r="M28" s="12">
        <f t="shared" si="5"/>
        <v>40835.100086956525</v>
      </c>
      <c r="N28" s="12">
        <f t="shared" si="6"/>
        <v>41223.99627826087</v>
      </c>
      <c r="O28" s="12">
        <f t="shared" si="7"/>
        <v>41612.89246956522</v>
      </c>
      <c r="P28" s="12">
        <f t="shared" si="11"/>
        <v>42001.78866086956</v>
      </c>
      <c r="Q28" s="12">
        <f t="shared" si="8"/>
        <v>42390.684852173916</v>
      </c>
      <c r="R28" s="12">
        <f t="shared" si="9"/>
        <v>42779.58104347827</v>
      </c>
    </row>
    <row r="29" spans="1:18" ht="16.5" customHeight="1">
      <c r="A29" s="10" t="s">
        <v>42</v>
      </c>
      <c r="B29" s="11" t="s">
        <v>41</v>
      </c>
      <c r="C29" s="11"/>
      <c r="D29" s="53">
        <f t="shared" si="0"/>
        <v>36695.30434782609</v>
      </c>
      <c r="E29" s="57">
        <v>35804</v>
      </c>
      <c r="F29" s="58">
        <v>36600</v>
      </c>
      <c r="G29" s="55">
        <f t="shared" si="1"/>
        <v>0.2603943929674557</v>
      </c>
      <c r="H29" s="49">
        <v>46</v>
      </c>
      <c r="I29" s="12">
        <f t="shared" si="2"/>
        <v>891.304347826087</v>
      </c>
      <c r="J29" s="56">
        <f t="shared" si="3"/>
        <v>43301.459130434785</v>
      </c>
      <c r="K29" s="12">
        <f t="shared" si="10"/>
        <v>44600.47290434783</v>
      </c>
      <c r="L29" s="12">
        <f t="shared" si="4"/>
        <v>45033.47749565217</v>
      </c>
      <c r="M29" s="12">
        <f t="shared" si="5"/>
        <v>45466.48208695652</v>
      </c>
      <c r="N29" s="12">
        <f t="shared" si="6"/>
        <v>45899.486678260866</v>
      </c>
      <c r="O29" s="12">
        <f t="shared" si="7"/>
        <v>46332.491269565224</v>
      </c>
      <c r="P29" s="12">
        <f t="shared" si="11"/>
        <v>46765.49586086957</v>
      </c>
      <c r="Q29" s="12">
        <f t="shared" si="8"/>
        <v>47198.50045217392</v>
      </c>
      <c r="R29" s="12">
        <f t="shared" si="9"/>
        <v>47631.50504347826</v>
      </c>
    </row>
    <row r="30" spans="1:18" ht="16.5" customHeight="1">
      <c r="A30" s="10" t="s">
        <v>43</v>
      </c>
      <c r="B30" s="11" t="s">
        <v>44</v>
      </c>
      <c r="C30" s="11"/>
      <c r="D30" s="53">
        <f t="shared" si="0"/>
        <v>32885.71428571428</v>
      </c>
      <c r="E30" s="57">
        <v>32300</v>
      </c>
      <c r="F30" s="58">
        <v>33018</v>
      </c>
      <c r="G30" s="55">
        <f t="shared" si="1"/>
        <v>-0.4006472659934559</v>
      </c>
      <c r="H30" s="49">
        <v>70</v>
      </c>
      <c r="I30" s="12">
        <f t="shared" si="2"/>
        <v>585.7142857142857</v>
      </c>
      <c r="J30" s="56">
        <f t="shared" si="3"/>
        <v>38806.14285714285</v>
      </c>
      <c r="K30" s="12">
        <f t="shared" si="10"/>
        <v>39970.29714285713</v>
      </c>
      <c r="L30" s="12">
        <f t="shared" si="4"/>
        <v>40358.34857142856</v>
      </c>
      <c r="M30" s="12">
        <f t="shared" si="5"/>
        <v>40746.4</v>
      </c>
      <c r="N30" s="12">
        <f t="shared" si="6"/>
        <v>41134.45142857143</v>
      </c>
      <c r="O30" s="12">
        <f t="shared" si="7"/>
        <v>41522.50285714285</v>
      </c>
      <c r="P30" s="12">
        <f t="shared" si="11"/>
        <v>41910.55428571428</v>
      </c>
      <c r="Q30" s="12">
        <f t="shared" si="8"/>
        <v>42298.60571428571</v>
      </c>
      <c r="R30" s="12">
        <f t="shared" si="9"/>
        <v>42686.65714285715</v>
      </c>
    </row>
    <row r="31" spans="1:18" ht="16.5" customHeight="1">
      <c r="A31" s="10" t="s">
        <v>45</v>
      </c>
      <c r="B31" s="11"/>
      <c r="C31" s="11"/>
      <c r="D31" s="53">
        <f t="shared" si="0"/>
        <v>37687.71428571428</v>
      </c>
      <c r="E31" s="57">
        <v>37102</v>
      </c>
      <c r="F31" s="58">
        <v>37927</v>
      </c>
      <c r="G31" s="55">
        <f t="shared" si="1"/>
        <v>-0.6309112618602057</v>
      </c>
      <c r="H31" s="49">
        <v>70</v>
      </c>
      <c r="I31" s="12">
        <f t="shared" si="2"/>
        <v>585.7142857142857</v>
      </c>
      <c r="J31" s="56">
        <f t="shared" si="3"/>
        <v>44472.50285714285</v>
      </c>
      <c r="K31" s="12">
        <f t="shared" si="10"/>
        <v>45806.64794285714</v>
      </c>
      <c r="L31" s="12">
        <f t="shared" si="4"/>
        <v>46251.36297142857</v>
      </c>
      <c r="M31" s="12">
        <f t="shared" si="5"/>
        <v>46696.077999999994</v>
      </c>
      <c r="N31" s="12">
        <f t="shared" si="6"/>
        <v>47140.793028571425</v>
      </c>
      <c r="O31" s="12">
        <f t="shared" si="7"/>
        <v>47585.50805714285</v>
      </c>
      <c r="P31" s="12">
        <f t="shared" si="11"/>
        <v>48030.223085714286</v>
      </c>
      <c r="Q31" s="12">
        <f t="shared" si="8"/>
        <v>48474.93811428572</v>
      </c>
      <c r="R31" s="12">
        <f t="shared" si="9"/>
        <v>48919.65314285714</v>
      </c>
    </row>
    <row r="32" spans="1:18" ht="16.5" customHeight="1">
      <c r="A32" s="10" t="s">
        <v>46</v>
      </c>
      <c r="B32" s="11" t="s">
        <v>47</v>
      </c>
      <c r="C32" s="11"/>
      <c r="D32" s="53">
        <f t="shared" si="0"/>
        <v>19753.464788732395</v>
      </c>
      <c r="E32" s="57">
        <v>19176</v>
      </c>
      <c r="F32" s="58">
        <v>19603</v>
      </c>
      <c r="G32" s="55">
        <f t="shared" si="1"/>
        <v>0.7675600098576609</v>
      </c>
      <c r="H32" s="49">
        <v>71</v>
      </c>
      <c r="I32" s="12">
        <f t="shared" si="2"/>
        <v>577.4647887323944</v>
      </c>
      <c r="J32" s="56">
        <f t="shared" si="3"/>
        <v>23310.088450704225</v>
      </c>
      <c r="K32" s="12">
        <f t="shared" si="10"/>
        <v>24009.361104225354</v>
      </c>
      <c r="L32" s="12">
        <f t="shared" si="4"/>
        <v>24242.451988732395</v>
      </c>
      <c r="M32" s="12">
        <f t="shared" si="5"/>
        <v>24475.542873239436</v>
      </c>
      <c r="N32" s="12">
        <f t="shared" si="6"/>
        <v>24708.63375774648</v>
      </c>
      <c r="O32" s="12">
        <f t="shared" si="7"/>
        <v>24941.724642253525</v>
      </c>
      <c r="P32" s="12">
        <f t="shared" si="11"/>
        <v>25174.81552676057</v>
      </c>
      <c r="Q32" s="12">
        <f t="shared" si="8"/>
        <v>25407.906411267606</v>
      </c>
      <c r="R32" s="12">
        <f t="shared" si="9"/>
        <v>25640.99729577465</v>
      </c>
    </row>
    <row r="33" spans="1:18" ht="16.5" customHeight="1">
      <c r="A33" s="10" t="s">
        <v>48</v>
      </c>
      <c r="B33" s="11"/>
      <c r="C33" s="11"/>
      <c r="D33" s="53">
        <f t="shared" si="0"/>
        <v>21358.464788732395</v>
      </c>
      <c r="E33" s="57">
        <v>20781</v>
      </c>
      <c r="F33" s="58">
        <v>21243</v>
      </c>
      <c r="G33" s="55">
        <f t="shared" si="1"/>
        <v>0.5435427610619712</v>
      </c>
      <c r="H33" s="49">
        <v>71</v>
      </c>
      <c r="I33" s="12">
        <f t="shared" si="2"/>
        <v>577.4647887323944</v>
      </c>
      <c r="J33" s="56">
        <f t="shared" si="3"/>
        <v>25203.988450704226</v>
      </c>
      <c r="K33" s="12">
        <f t="shared" si="10"/>
        <v>25960.078104225355</v>
      </c>
      <c r="L33" s="12">
        <f t="shared" si="4"/>
        <v>26212.107988732398</v>
      </c>
      <c r="M33" s="12">
        <f t="shared" si="5"/>
        <v>26464.137873239437</v>
      </c>
      <c r="N33" s="12">
        <f t="shared" si="6"/>
        <v>26716.16775774648</v>
      </c>
      <c r="O33" s="12">
        <f t="shared" si="7"/>
        <v>26968.197642253523</v>
      </c>
      <c r="P33" s="12">
        <f t="shared" si="11"/>
        <v>27220.227526760566</v>
      </c>
      <c r="Q33" s="12">
        <f t="shared" si="8"/>
        <v>27472.25741126761</v>
      </c>
      <c r="R33" s="12">
        <f t="shared" si="9"/>
        <v>27724.28729577465</v>
      </c>
    </row>
    <row r="34" spans="1:18" ht="16.5" customHeight="1">
      <c r="A34" s="10" t="s">
        <v>49</v>
      </c>
      <c r="B34" s="11" t="s">
        <v>47</v>
      </c>
      <c r="C34" s="11"/>
      <c r="D34" s="53">
        <f t="shared" si="0"/>
        <v>23764.464788732395</v>
      </c>
      <c r="E34" s="57">
        <v>23187</v>
      </c>
      <c r="F34" s="58">
        <v>23702</v>
      </c>
      <c r="G34" s="55">
        <f t="shared" si="1"/>
        <v>0.2635422695654057</v>
      </c>
      <c r="H34" s="49">
        <v>71</v>
      </c>
      <c r="I34" s="12">
        <f t="shared" si="2"/>
        <v>577.4647887323944</v>
      </c>
      <c r="J34" s="56">
        <f t="shared" si="3"/>
        <v>28043.068450704224</v>
      </c>
      <c r="K34" s="12">
        <f t="shared" si="10"/>
        <v>28884.330504225356</v>
      </c>
      <c r="L34" s="12">
        <f t="shared" si="4"/>
        <v>29164.751188732393</v>
      </c>
      <c r="M34" s="12">
        <f t="shared" si="5"/>
        <v>29445.17187323944</v>
      </c>
      <c r="N34" s="12">
        <f t="shared" si="6"/>
        <v>29725.59255774648</v>
      </c>
      <c r="O34" s="12">
        <f t="shared" si="7"/>
        <v>30006.013242253524</v>
      </c>
      <c r="P34" s="12">
        <f t="shared" si="11"/>
        <v>30286.433926760565</v>
      </c>
      <c r="Q34" s="12">
        <f t="shared" si="8"/>
        <v>30566.85461126761</v>
      </c>
      <c r="R34" s="12">
        <f t="shared" si="9"/>
        <v>30847.27529577465</v>
      </c>
    </row>
    <row r="35" spans="1:18" ht="12.75" customHeight="1" hidden="1">
      <c r="A35" s="14" t="s">
        <v>50</v>
      </c>
      <c r="B35" s="11"/>
      <c r="C35" s="11"/>
      <c r="D35" s="53"/>
      <c r="E35" s="57"/>
      <c r="F35" s="58"/>
      <c r="G35" s="55" t="e">
        <f t="shared" si="1"/>
        <v>#DIV/0!</v>
      </c>
      <c r="H35" s="49">
        <v>71</v>
      </c>
      <c r="I35" s="12">
        <f t="shared" si="2"/>
        <v>577.4647887323944</v>
      </c>
      <c r="J35" s="56">
        <f t="shared" si="3"/>
        <v>1</v>
      </c>
      <c r="K35" s="12">
        <f t="shared" si="10"/>
        <v>1</v>
      </c>
      <c r="L35" s="12">
        <f t="shared" si="4"/>
        <v>1</v>
      </c>
      <c r="M35" s="12">
        <f t="shared" si="5"/>
        <v>1</v>
      </c>
      <c r="N35" s="12">
        <f t="shared" si="6"/>
        <v>1</v>
      </c>
      <c r="O35" s="12">
        <f t="shared" si="7"/>
        <v>1</v>
      </c>
      <c r="P35" s="12">
        <f t="shared" si="11"/>
        <v>1</v>
      </c>
      <c r="Q35" s="12">
        <f t="shared" si="8"/>
        <v>1</v>
      </c>
      <c r="R35" s="12">
        <f t="shared" si="9"/>
        <v>1</v>
      </c>
    </row>
    <row r="36" spans="1:18" ht="16.5" customHeight="1">
      <c r="A36" s="10" t="s">
        <v>51</v>
      </c>
      <c r="B36" s="11"/>
      <c r="C36" s="11"/>
      <c r="D36" s="53">
        <f aca="true" t="shared" si="12" ref="D36:D53">E36+I36</f>
        <v>12154.523178807947</v>
      </c>
      <c r="E36" s="57">
        <v>11883</v>
      </c>
      <c r="F36" s="58">
        <v>12148</v>
      </c>
      <c r="G36" s="55">
        <f t="shared" si="1"/>
        <v>0.05369755357216377</v>
      </c>
      <c r="H36" s="49">
        <v>151</v>
      </c>
      <c r="I36" s="12">
        <f t="shared" si="2"/>
        <v>271.52317880794703</v>
      </c>
      <c r="J36" s="56">
        <f t="shared" si="3"/>
        <v>14343.337350993377</v>
      </c>
      <c r="K36" s="12">
        <f t="shared" si="10"/>
        <v>14773.607471523179</v>
      </c>
      <c r="L36" s="12">
        <f t="shared" si="4"/>
        <v>14917.030845033112</v>
      </c>
      <c r="M36" s="12">
        <f t="shared" si="5"/>
        <v>15060.454218543045</v>
      </c>
      <c r="N36" s="12">
        <f t="shared" si="6"/>
        <v>15203.87759205298</v>
      </c>
      <c r="O36" s="12">
        <f t="shared" si="7"/>
        <v>15347.300965562914</v>
      </c>
      <c r="P36" s="12">
        <f t="shared" si="11"/>
        <v>15490.724339072847</v>
      </c>
      <c r="Q36" s="12">
        <f t="shared" si="8"/>
        <v>15634.147712582782</v>
      </c>
      <c r="R36" s="12">
        <f t="shared" si="9"/>
        <v>15777.571086092716</v>
      </c>
    </row>
    <row r="37" spans="1:18" ht="16.5" customHeight="1">
      <c r="A37" s="10" t="s">
        <v>52</v>
      </c>
      <c r="B37" s="11" t="s">
        <v>53</v>
      </c>
      <c r="C37" s="11"/>
      <c r="D37" s="53">
        <f t="shared" si="12"/>
        <v>12189.523178807947</v>
      </c>
      <c r="E37" s="57">
        <v>11918</v>
      </c>
      <c r="F37" s="58">
        <v>12183</v>
      </c>
      <c r="G37" s="55">
        <f t="shared" si="1"/>
        <v>0.053543288253678156</v>
      </c>
      <c r="H37" s="49">
        <v>151</v>
      </c>
      <c r="I37" s="12">
        <f t="shared" si="2"/>
        <v>271.52317880794703</v>
      </c>
      <c r="J37" s="56">
        <f t="shared" si="3"/>
        <v>14384.637350993376</v>
      </c>
      <c r="K37" s="12">
        <f t="shared" si="10"/>
        <v>14816.146471523178</v>
      </c>
      <c r="L37" s="12">
        <f t="shared" si="4"/>
        <v>14959.982845033112</v>
      </c>
      <c r="M37" s="12">
        <f t="shared" si="5"/>
        <v>15103.819218543045</v>
      </c>
      <c r="N37" s="12">
        <f t="shared" si="6"/>
        <v>15247.65559205298</v>
      </c>
      <c r="O37" s="12">
        <f t="shared" si="7"/>
        <v>15391.491965562915</v>
      </c>
      <c r="P37" s="12">
        <f t="shared" si="11"/>
        <v>15535.328339072848</v>
      </c>
      <c r="Q37" s="12">
        <f t="shared" si="8"/>
        <v>15679.164712582782</v>
      </c>
      <c r="R37" s="12">
        <f t="shared" si="9"/>
        <v>15823.001086092716</v>
      </c>
    </row>
    <row r="38" spans="1:18" ht="16.5" customHeight="1">
      <c r="A38" s="10" t="s">
        <v>54</v>
      </c>
      <c r="B38" s="11" t="s">
        <v>55</v>
      </c>
      <c r="C38" s="11"/>
      <c r="D38" s="53">
        <f t="shared" si="12"/>
        <v>13741.523178807947</v>
      </c>
      <c r="E38" s="57">
        <v>13470</v>
      </c>
      <c r="F38" s="58">
        <v>13769</v>
      </c>
      <c r="G38" s="55">
        <f t="shared" si="1"/>
        <v>-0.19955567718827183</v>
      </c>
      <c r="H38" s="49">
        <v>151</v>
      </c>
      <c r="I38" s="12">
        <f t="shared" si="2"/>
        <v>271.52317880794703</v>
      </c>
      <c r="J38" s="56">
        <f t="shared" si="3"/>
        <v>16215.997350993377</v>
      </c>
      <c r="K38" s="12">
        <f t="shared" si="10"/>
        <v>16702.44727152318</v>
      </c>
      <c r="L38" s="12">
        <f t="shared" si="4"/>
        <v>16864.59724503311</v>
      </c>
      <c r="M38" s="12">
        <f t="shared" si="5"/>
        <v>17026.747218543045</v>
      </c>
      <c r="N38" s="12">
        <f t="shared" si="6"/>
        <v>17188.89719205298</v>
      </c>
      <c r="O38" s="12">
        <f t="shared" si="7"/>
        <v>17351.047165562915</v>
      </c>
      <c r="P38" s="12">
        <f t="shared" si="11"/>
        <v>17513.197139072847</v>
      </c>
      <c r="Q38" s="12">
        <f t="shared" si="8"/>
        <v>17675.347112582782</v>
      </c>
      <c r="R38" s="12">
        <f t="shared" si="9"/>
        <v>17837.497086092717</v>
      </c>
    </row>
    <row r="39" spans="1:18" ht="16.5" customHeight="1">
      <c r="A39" s="10" t="s">
        <v>56</v>
      </c>
      <c r="B39" s="11" t="s">
        <v>57</v>
      </c>
      <c r="C39" s="11"/>
      <c r="D39" s="53">
        <f t="shared" si="12"/>
        <v>15238.523178807947</v>
      </c>
      <c r="E39" s="57">
        <v>14967</v>
      </c>
      <c r="F39" s="58">
        <v>15300</v>
      </c>
      <c r="G39" s="55">
        <f t="shared" si="1"/>
        <v>-0.401809288836958</v>
      </c>
      <c r="H39" s="49">
        <v>151</v>
      </c>
      <c r="I39" s="12">
        <f t="shared" si="2"/>
        <v>271.52317880794703</v>
      </c>
      <c r="J39" s="56">
        <f t="shared" si="3"/>
        <v>17982.457350993376</v>
      </c>
      <c r="K39" s="12">
        <f t="shared" si="10"/>
        <v>18521.901071523178</v>
      </c>
      <c r="L39" s="12">
        <f t="shared" si="4"/>
        <v>18701.715645033113</v>
      </c>
      <c r="M39" s="12">
        <f t="shared" si="5"/>
        <v>18881.530218543045</v>
      </c>
      <c r="N39" s="12">
        <f t="shared" si="6"/>
        <v>19061.34479205298</v>
      </c>
      <c r="O39" s="12">
        <f t="shared" si="7"/>
        <v>19241.159365562915</v>
      </c>
      <c r="P39" s="12">
        <f t="shared" si="11"/>
        <v>19420.97393907285</v>
      </c>
      <c r="Q39" s="12">
        <f t="shared" si="8"/>
        <v>19600.788512582785</v>
      </c>
      <c r="R39" s="12">
        <f t="shared" si="9"/>
        <v>19780.603086092717</v>
      </c>
    </row>
    <row r="40" spans="1:18" ht="16.5" customHeight="1">
      <c r="A40" s="10" t="s">
        <v>58</v>
      </c>
      <c r="B40" s="11"/>
      <c r="C40" s="11"/>
      <c r="D40" s="53">
        <f t="shared" si="12"/>
        <v>13101.523178807947</v>
      </c>
      <c r="E40" s="57">
        <v>12830</v>
      </c>
      <c r="F40" s="58">
        <v>13116</v>
      </c>
      <c r="G40" s="55">
        <f t="shared" si="1"/>
        <v>-0.11037527593819618</v>
      </c>
      <c r="H40" s="49">
        <v>151</v>
      </c>
      <c r="I40" s="12">
        <f t="shared" si="2"/>
        <v>271.52317880794703</v>
      </c>
      <c r="J40" s="56">
        <f t="shared" si="3"/>
        <v>15460.797350993376</v>
      </c>
      <c r="K40" s="12">
        <f t="shared" si="10"/>
        <v>15924.591271523179</v>
      </c>
      <c r="L40" s="12">
        <f t="shared" si="4"/>
        <v>16079.189245033112</v>
      </c>
      <c r="M40" s="12">
        <f t="shared" si="5"/>
        <v>16233.787218543046</v>
      </c>
      <c r="N40" s="12">
        <f t="shared" si="6"/>
        <v>16388.38519205298</v>
      </c>
      <c r="O40" s="12">
        <f t="shared" si="7"/>
        <v>16542.983165562917</v>
      </c>
      <c r="P40" s="12">
        <f t="shared" si="11"/>
        <v>16697.58113907285</v>
      </c>
      <c r="Q40" s="12">
        <f t="shared" si="8"/>
        <v>16852.17911258278</v>
      </c>
      <c r="R40" s="12">
        <f t="shared" si="9"/>
        <v>17006.777086092716</v>
      </c>
    </row>
    <row r="41" spans="1:18" ht="16.5" customHeight="1">
      <c r="A41" s="10" t="s">
        <v>59</v>
      </c>
      <c r="B41" s="11" t="s">
        <v>53</v>
      </c>
      <c r="C41" s="11"/>
      <c r="D41" s="53">
        <f t="shared" si="12"/>
        <v>13136.523178807947</v>
      </c>
      <c r="E41" s="57">
        <v>12865</v>
      </c>
      <c r="F41" s="58">
        <v>13151</v>
      </c>
      <c r="G41" s="55">
        <f t="shared" si="1"/>
        <v>-0.11008152377806368</v>
      </c>
      <c r="H41" s="49">
        <v>151</v>
      </c>
      <c r="I41" s="12">
        <f t="shared" si="2"/>
        <v>271.52317880794703</v>
      </c>
      <c r="J41" s="56">
        <f t="shared" si="3"/>
        <v>15502.097350993377</v>
      </c>
      <c r="K41" s="12">
        <f t="shared" si="10"/>
        <v>15967.130271523178</v>
      </c>
      <c r="L41" s="12">
        <f t="shared" si="4"/>
        <v>16122.141245033114</v>
      </c>
      <c r="M41" s="12">
        <f t="shared" si="5"/>
        <v>16277.152218543046</v>
      </c>
      <c r="N41" s="12">
        <f t="shared" si="6"/>
        <v>16432.16319205298</v>
      </c>
      <c r="O41" s="12">
        <f t="shared" si="7"/>
        <v>16587.174165562912</v>
      </c>
      <c r="P41" s="12">
        <f t="shared" si="11"/>
        <v>16742.185139072848</v>
      </c>
      <c r="Q41" s="12">
        <f t="shared" si="8"/>
        <v>16897.19611258278</v>
      </c>
      <c r="R41" s="12">
        <f t="shared" si="9"/>
        <v>17052.207086092716</v>
      </c>
    </row>
    <row r="42" spans="1:18" ht="16.5" customHeight="1">
      <c r="A42" s="10" t="s">
        <v>60</v>
      </c>
      <c r="B42" s="11" t="s">
        <v>61</v>
      </c>
      <c r="C42" s="11"/>
      <c r="D42" s="53">
        <f t="shared" si="12"/>
        <v>16292.523178807947</v>
      </c>
      <c r="E42" s="57">
        <v>16021</v>
      </c>
      <c r="F42" s="58">
        <v>16377</v>
      </c>
      <c r="G42" s="55">
        <f t="shared" si="1"/>
        <v>-0.5158259827322098</v>
      </c>
      <c r="H42" s="49">
        <v>151</v>
      </c>
      <c r="I42" s="12">
        <f t="shared" si="2"/>
        <v>271.52317880794703</v>
      </c>
      <c r="J42" s="56">
        <f t="shared" si="3"/>
        <v>19226.177350993377</v>
      </c>
      <c r="K42" s="12">
        <f t="shared" si="10"/>
        <v>19802.932671523176</v>
      </c>
      <c r="L42" s="12">
        <f t="shared" si="4"/>
        <v>19995.184445033115</v>
      </c>
      <c r="M42" s="12">
        <f t="shared" si="5"/>
        <v>20187.436218543047</v>
      </c>
      <c r="N42" s="12">
        <f t="shared" si="6"/>
        <v>20379.68799205298</v>
      </c>
      <c r="O42" s="12">
        <f t="shared" si="7"/>
        <v>20571.939765562915</v>
      </c>
      <c r="P42" s="12">
        <f t="shared" si="11"/>
        <v>20764.191539072846</v>
      </c>
      <c r="Q42" s="12">
        <f t="shared" si="8"/>
        <v>20956.44331258278</v>
      </c>
      <c r="R42" s="12">
        <f t="shared" si="9"/>
        <v>21148.695086092717</v>
      </c>
    </row>
    <row r="43" spans="1:18" ht="16.5" customHeight="1">
      <c r="A43" s="10" t="s">
        <v>62</v>
      </c>
      <c r="B43" s="11" t="s">
        <v>63</v>
      </c>
      <c r="C43" s="11"/>
      <c r="D43" s="53">
        <f t="shared" si="12"/>
        <v>21562.523178807947</v>
      </c>
      <c r="E43" s="57">
        <v>21291</v>
      </c>
      <c r="F43" s="58">
        <v>21764</v>
      </c>
      <c r="G43" s="55">
        <f t="shared" si="1"/>
        <v>-0.9257343374014511</v>
      </c>
      <c r="H43" s="49">
        <v>151</v>
      </c>
      <c r="I43" s="12">
        <f t="shared" si="2"/>
        <v>271.52317880794703</v>
      </c>
      <c r="J43" s="56">
        <f t="shared" si="3"/>
        <v>25444.777350993376</v>
      </c>
      <c r="K43" s="12">
        <f t="shared" si="10"/>
        <v>26208.09067152318</v>
      </c>
      <c r="L43" s="12">
        <f t="shared" si="4"/>
        <v>26462.528445033113</v>
      </c>
      <c r="M43" s="12">
        <f t="shared" si="5"/>
        <v>26716.966218543046</v>
      </c>
      <c r="N43" s="12">
        <f t="shared" si="6"/>
        <v>26971.40399205298</v>
      </c>
      <c r="O43" s="12">
        <f t="shared" si="7"/>
        <v>27225.841765562913</v>
      </c>
      <c r="P43" s="12">
        <f t="shared" si="11"/>
        <v>27480.27953907285</v>
      </c>
      <c r="Q43" s="12">
        <f t="shared" si="8"/>
        <v>27734.717312582783</v>
      </c>
      <c r="R43" s="12">
        <f t="shared" si="9"/>
        <v>27989.155086092716</v>
      </c>
    </row>
    <row r="44" spans="1:18" ht="16.5" customHeight="1">
      <c r="A44" s="10" t="s">
        <v>64</v>
      </c>
      <c r="B44" s="11" t="s">
        <v>65</v>
      </c>
      <c r="C44" s="11"/>
      <c r="D44" s="53">
        <f t="shared" si="12"/>
        <v>13854.722222222223</v>
      </c>
      <c r="E44" s="57">
        <v>13570</v>
      </c>
      <c r="F44" s="58">
        <v>13871</v>
      </c>
      <c r="G44" s="55">
        <f t="shared" si="1"/>
        <v>-0.11735114827898485</v>
      </c>
      <c r="H44" s="49">
        <v>144</v>
      </c>
      <c r="I44" s="12">
        <f t="shared" si="2"/>
        <v>284.72222222222223</v>
      </c>
      <c r="J44" s="56">
        <f t="shared" si="3"/>
        <v>16349.572222222221</v>
      </c>
      <c r="K44" s="12">
        <f t="shared" si="10"/>
        <v>16840.02938888889</v>
      </c>
      <c r="L44" s="12">
        <f t="shared" si="4"/>
        <v>17003.51511111111</v>
      </c>
      <c r="M44" s="12">
        <f t="shared" si="5"/>
        <v>17167.00083333333</v>
      </c>
      <c r="N44" s="12">
        <f t="shared" si="6"/>
        <v>17330.486555555555</v>
      </c>
      <c r="O44" s="12">
        <f t="shared" si="7"/>
        <v>17493.97227777778</v>
      </c>
      <c r="P44" s="12">
        <f t="shared" si="11"/>
        <v>17657.458000000002</v>
      </c>
      <c r="Q44" s="12">
        <f t="shared" si="8"/>
        <v>17820.943722222222</v>
      </c>
      <c r="R44" s="12">
        <f t="shared" si="9"/>
        <v>17984.429444444446</v>
      </c>
    </row>
    <row r="45" spans="1:18" ht="16.5" customHeight="1">
      <c r="A45" s="10" t="s">
        <v>66</v>
      </c>
      <c r="B45" s="11" t="s">
        <v>65</v>
      </c>
      <c r="C45" s="11"/>
      <c r="D45" s="53">
        <f t="shared" si="12"/>
        <v>20995.722222222223</v>
      </c>
      <c r="E45" s="57">
        <v>20711</v>
      </c>
      <c r="F45" s="58">
        <v>21171</v>
      </c>
      <c r="G45" s="55">
        <f t="shared" si="1"/>
        <v>-0.827914495195202</v>
      </c>
      <c r="H45" s="49">
        <v>144</v>
      </c>
      <c r="I45" s="12">
        <f t="shared" si="2"/>
        <v>284.72222222222223</v>
      </c>
      <c r="J45" s="56">
        <f t="shared" si="3"/>
        <v>24775.952222222222</v>
      </c>
      <c r="K45" s="12">
        <f t="shared" si="10"/>
        <v>25519.200788888887</v>
      </c>
      <c r="L45" s="12">
        <f t="shared" si="4"/>
        <v>25766.95031111111</v>
      </c>
      <c r="M45" s="12">
        <f t="shared" si="5"/>
        <v>26014.699833333332</v>
      </c>
      <c r="N45" s="12">
        <f t="shared" si="6"/>
        <v>26262.449355555556</v>
      </c>
      <c r="O45" s="12">
        <f t="shared" si="7"/>
        <v>26510.198877777777</v>
      </c>
      <c r="P45" s="12">
        <f t="shared" si="11"/>
        <v>26757.9484</v>
      </c>
      <c r="Q45" s="12">
        <f t="shared" si="8"/>
        <v>27005.69792222222</v>
      </c>
      <c r="R45" s="12">
        <f t="shared" si="9"/>
        <v>27253.447444444446</v>
      </c>
    </row>
    <row r="46" spans="1:18" ht="15" customHeight="1">
      <c r="A46" s="10" t="s">
        <v>67</v>
      </c>
      <c r="B46" s="15" t="s">
        <v>68</v>
      </c>
      <c r="C46" s="15"/>
      <c r="D46" s="53">
        <f t="shared" si="12"/>
        <v>42564.882352941175</v>
      </c>
      <c r="E46" s="57">
        <v>41359</v>
      </c>
      <c r="F46" s="58">
        <v>42279</v>
      </c>
      <c r="G46" s="55">
        <f t="shared" si="1"/>
        <v>0.6761804984535473</v>
      </c>
      <c r="H46" s="49">
        <v>34</v>
      </c>
      <c r="I46" s="12">
        <f t="shared" si="2"/>
        <v>1205.8823529411766</v>
      </c>
      <c r="J46" s="56">
        <f t="shared" si="3"/>
        <v>50227.56117647058</v>
      </c>
      <c r="K46" s="12">
        <f t="shared" si="10"/>
        <v>51734.3580117647</v>
      </c>
      <c r="L46" s="12">
        <f t="shared" si="4"/>
        <v>52236.62362352941</v>
      </c>
      <c r="M46" s="12">
        <f t="shared" si="5"/>
        <v>52738.88923529411</v>
      </c>
      <c r="N46" s="12">
        <f t="shared" si="6"/>
        <v>53241.15484705882</v>
      </c>
      <c r="O46" s="12">
        <f t="shared" si="7"/>
        <v>53743.42045882353</v>
      </c>
      <c r="P46" s="12">
        <f t="shared" si="11"/>
        <v>54245.68607058823</v>
      </c>
      <c r="Q46" s="12">
        <f t="shared" si="8"/>
        <v>54747.95168235294</v>
      </c>
      <c r="R46" s="12">
        <f t="shared" si="9"/>
        <v>55250.21729411765</v>
      </c>
    </row>
    <row r="47" spans="1:18" s="16" customFormat="1" ht="12.75" customHeight="1">
      <c r="A47" s="14" t="s">
        <v>69</v>
      </c>
      <c r="B47" s="11" t="s">
        <v>68</v>
      </c>
      <c r="C47" s="11"/>
      <c r="D47" s="53">
        <f t="shared" si="12"/>
        <v>53155.793103448275</v>
      </c>
      <c r="E47" s="59">
        <v>51742</v>
      </c>
      <c r="F47" s="60">
        <v>52892</v>
      </c>
      <c r="G47" s="55">
        <f t="shared" si="1"/>
        <v>0.49873913531020264</v>
      </c>
      <c r="H47" s="49">
        <v>29</v>
      </c>
      <c r="I47" s="12">
        <f t="shared" si="2"/>
        <v>1413.7931034482758</v>
      </c>
      <c r="J47" s="56">
        <f t="shared" si="3"/>
        <v>62724.83586206896</v>
      </c>
      <c r="K47" s="12">
        <f t="shared" si="10"/>
        <v>64606.55093793103</v>
      </c>
      <c r="L47" s="12">
        <f t="shared" si="4"/>
        <v>65233.789296551724</v>
      </c>
      <c r="M47" s="12">
        <f t="shared" si="5"/>
        <v>65861.02765517241</v>
      </c>
      <c r="N47" s="12">
        <f t="shared" si="6"/>
        <v>66488.26601379311</v>
      </c>
      <c r="O47" s="12">
        <f t="shared" si="7"/>
        <v>67115.5043724138</v>
      </c>
      <c r="P47" s="12">
        <f t="shared" si="11"/>
        <v>67742.74273103448</v>
      </c>
      <c r="Q47" s="12">
        <f t="shared" si="8"/>
        <v>68369.98108965516</v>
      </c>
      <c r="R47" s="12">
        <f t="shared" si="9"/>
        <v>68997.21944827586</v>
      </c>
    </row>
    <row r="48" spans="1:18" s="16" customFormat="1" ht="12.75" customHeight="1">
      <c r="A48" s="14" t="s">
        <v>70</v>
      </c>
      <c r="B48" s="11" t="s">
        <v>71</v>
      </c>
      <c r="C48" s="11"/>
      <c r="D48" s="53">
        <f t="shared" si="12"/>
        <v>2607.285714285714</v>
      </c>
      <c r="E48" s="59">
        <v>2578</v>
      </c>
      <c r="F48" s="60">
        <v>2636</v>
      </c>
      <c r="G48" s="55">
        <f t="shared" si="1"/>
        <v>-1.0893128116193367</v>
      </c>
      <c r="H48" s="49">
        <v>1400</v>
      </c>
      <c r="I48" s="12">
        <f t="shared" si="2"/>
        <v>29.285714285714285</v>
      </c>
      <c r="J48" s="56">
        <f t="shared" si="3"/>
        <v>3077.5971428571424</v>
      </c>
      <c r="K48" s="12">
        <f t="shared" si="10"/>
        <v>3169.895057142857</v>
      </c>
      <c r="L48" s="12">
        <f t="shared" si="4"/>
        <v>3200.6610285714287</v>
      </c>
      <c r="M48" s="12">
        <f t="shared" si="5"/>
        <v>3231.427</v>
      </c>
      <c r="N48" s="12">
        <f t="shared" si="6"/>
        <v>3262.1929714285716</v>
      </c>
      <c r="O48" s="12">
        <f t="shared" si="7"/>
        <v>3292.958942857143</v>
      </c>
      <c r="P48" s="12">
        <f t="shared" si="11"/>
        <v>3323.7249142857145</v>
      </c>
      <c r="Q48" s="12">
        <f t="shared" si="8"/>
        <v>3354.490885714286</v>
      </c>
      <c r="R48" s="12">
        <f t="shared" si="9"/>
        <v>3385.2568571428574</v>
      </c>
    </row>
    <row r="49" spans="1:18" s="16" customFormat="1" ht="12.75" customHeight="1">
      <c r="A49" s="14" t="s">
        <v>72</v>
      </c>
      <c r="B49" s="11" t="s">
        <v>71</v>
      </c>
      <c r="C49" s="11"/>
      <c r="D49" s="53">
        <f t="shared" si="12"/>
        <v>3934.423076923077</v>
      </c>
      <c r="E49" s="59">
        <v>3895</v>
      </c>
      <c r="F49" s="60">
        <v>3981</v>
      </c>
      <c r="G49" s="55">
        <f t="shared" si="1"/>
        <v>-1.1699804842231316</v>
      </c>
      <c r="H49" s="49">
        <v>1040</v>
      </c>
      <c r="I49" s="12">
        <f t="shared" si="2"/>
        <v>39.42307692307692</v>
      </c>
      <c r="J49" s="56">
        <f t="shared" si="3"/>
        <v>4643.619230769231</v>
      </c>
      <c r="K49" s="12">
        <f t="shared" si="10"/>
        <v>4782.897807692308</v>
      </c>
      <c r="L49" s="12">
        <f t="shared" si="4"/>
        <v>4829.324</v>
      </c>
      <c r="M49" s="12">
        <f t="shared" si="5"/>
        <v>4875.7501923076925</v>
      </c>
      <c r="N49" s="12">
        <f t="shared" si="6"/>
        <v>4922.176384615384</v>
      </c>
      <c r="O49" s="12">
        <f t="shared" si="7"/>
        <v>4968.602576923077</v>
      </c>
      <c r="P49" s="12">
        <f t="shared" si="11"/>
        <v>5015.028769230769</v>
      </c>
      <c r="Q49" s="12">
        <f t="shared" si="8"/>
        <v>5061.454961538462</v>
      </c>
      <c r="R49" s="12">
        <f t="shared" si="9"/>
        <v>5107.881153846154</v>
      </c>
    </row>
    <row r="50" spans="1:18" s="16" customFormat="1" ht="12.75" customHeight="1">
      <c r="A50" s="14" t="s">
        <v>73</v>
      </c>
      <c r="B50" s="11" t="s">
        <v>71</v>
      </c>
      <c r="C50" s="11"/>
      <c r="D50" s="53">
        <f t="shared" si="12"/>
        <v>4073.1666666666665</v>
      </c>
      <c r="E50" s="59">
        <v>4039</v>
      </c>
      <c r="F50" s="60">
        <v>4128</v>
      </c>
      <c r="G50" s="55">
        <f t="shared" si="1"/>
        <v>-1.3283268733850235</v>
      </c>
      <c r="H50" s="49">
        <v>1200</v>
      </c>
      <c r="I50" s="12">
        <f t="shared" si="2"/>
        <v>34.166666666666664</v>
      </c>
      <c r="J50" s="56">
        <f t="shared" si="3"/>
        <v>4807.336666666666</v>
      </c>
      <c r="K50" s="12">
        <f t="shared" si="10"/>
        <v>4951.526766666667</v>
      </c>
      <c r="L50" s="12">
        <f t="shared" si="4"/>
        <v>4999.590133333333</v>
      </c>
      <c r="M50" s="12">
        <f t="shared" si="5"/>
        <v>5047.653499999999</v>
      </c>
      <c r="N50" s="12">
        <f t="shared" si="6"/>
        <v>5095.716866666666</v>
      </c>
      <c r="O50" s="12">
        <f t="shared" si="7"/>
        <v>5143.780233333334</v>
      </c>
      <c r="P50" s="12">
        <f t="shared" si="11"/>
        <v>5191.8436</v>
      </c>
      <c r="Q50" s="12">
        <f t="shared" si="8"/>
        <v>5239.906966666666</v>
      </c>
      <c r="R50" s="12">
        <f t="shared" si="9"/>
        <v>5287.970333333334</v>
      </c>
    </row>
    <row r="51" spans="1:18" s="16" customFormat="1" ht="16.5" customHeight="1">
      <c r="A51" s="14" t="s">
        <v>74</v>
      </c>
      <c r="B51" s="11" t="s">
        <v>71</v>
      </c>
      <c r="C51" s="11"/>
      <c r="D51" s="53">
        <f t="shared" si="12"/>
        <v>2886.5</v>
      </c>
      <c r="E51" s="59">
        <v>2866</v>
      </c>
      <c r="F51" s="60">
        <v>2930</v>
      </c>
      <c r="G51" s="55">
        <f t="shared" si="1"/>
        <v>-1.4846416382252556</v>
      </c>
      <c r="H51" s="49">
        <v>2000</v>
      </c>
      <c r="I51" s="12">
        <f t="shared" si="2"/>
        <v>20.5</v>
      </c>
      <c r="J51" s="56">
        <f t="shared" si="3"/>
        <v>3407.0699999999997</v>
      </c>
      <c r="K51" s="12">
        <f t="shared" si="10"/>
        <v>3509.2521</v>
      </c>
      <c r="L51" s="12">
        <f t="shared" si="4"/>
        <v>3543.3127999999997</v>
      </c>
      <c r="M51" s="12">
        <f t="shared" si="5"/>
        <v>3577.3735</v>
      </c>
      <c r="N51" s="12">
        <f t="shared" si="6"/>
        <v>3611.4341999999997</v>
      </c>
      <c r="O51" s="12">
        <f t="shared" si="7"/>
        <v>3645.4949</v>
      </c>
      <c r="P51" s="12">
        <f t="shared" si="11"/>
        <v>3679.5555999999997</v>
      </c>
      <c r="Q51" s="12">
        <f t="shared" si="8"/>
        <v>3713.6163</v>
      </c>
      <c r="R51" s="12">
        <f t="shared" si="9"/>
        <v>3747.677</v>
      </c>
    </row>
    <row r="52" spans="1:18" s="16" customFormat="1" ht="16.5" customHeight="1">
      <c r="A52" s="14" t="s">
        <v>75</v>
      </c>
      <c r="B52" s="11"/>
      <c r="C52" s="11"/>
      <c r="D52" s="53">
        <f t="shared" si="12"/>
        <v>7348.37037037037</v>
      </c>
      <c r="E52" s="59">
        <v>7318</v>
      </c>
      <c r="F52" s="60">
        <v>7480</v>
      </c>
      <c r="G52" s="55">
        <f t="shared" si="1"/>
        <v>-1.7597544068132294</v>
      </c>
      <c r="H52" s="49">
        <v>1350</v>
      </c>
      <c r="I52" s="12">
        <f t="shared" si="2"/>
        <v>30.37037037037037</v>
      </c>
      <c r="J52" s="56">
        <f t="shared" si="3"/>
        <v>8672.077037037037</v>
      </c>
      <c r="K52" s="12">
        <f t="shared" si="10"/>
        <v>8932.209348148148</v>
      </c>
      <c r="L52" s="12">
        <f t="shared" si="4"/>
        <v>9018.920118518517</v>
      </c>
      <c r="M52" s="12">
        <f t="shared" si="5"/>
        <v>9105.630888888889</v>
      </c>
      <c r="N52" s="12">
        <f t="shared" si="6"/>
        <v>9192.34165925926</v>
      </c>
      <c r="O52" s="12">
        <f t="shared" si="7"/>
        <v>9279.05242962963</v>
      </c>
      <c r="P52" s="12">
        <f t="shared" si="11"/>
        <v>9365.7632</v>
      </c>
      <c r="Q52" s="12">
        <f t="shared" si="8"/>
        <v>9452.47397037037</v>
      </c>
      <c r="R52" s="12">
        <f t="shared" si="9"/>
        <v>9539.18474074074</v>
      </c>
    </row>
    <row r="53" spans="1:18" s="16" customFormat="1" ht="16.5" customHeight="1">
      <c r="A53" s="14" t="s">
        <v>76</v>
      </c>
      <c r="B53" s="11" t="s">
        <v>77</v>
      </c>
      <c r="C53" s="11"/>
      <c r="D53" s="53">
        <f t="shared" si="12"/>
        <v>2997.848484848485</v>
      </c>
      <c r="E53" s="59">
        <v>2973</v>
      </c>
      <c r="F53" s="60">
        <v>3039</v>
      </c>
      <c r="G53" s="55">
        <f t="shared" si="1"/>
        <v>-1.3541136936990767</v>
      </c>
      <c r="H53" s="49">
        <v>1650</v>
      </c>
      <c r="I53" s="12">
        <f t="shared" si="2"/>
        <v>24.848484848484848</v>
      </c>
      <c r="J53" s="56">
        <f t="shared" si="3"/>
        <v>3538.461212121212</v>
      </c>
      <c r="K53" s="12">
        <f t="shared" si="10"/>
        <v>3644.585048484849</v>
      </c>
      <c r="L53" s="12">
        <f t="shared" si="4"/>
        <v>3679.959660606061</v>
      </c>
      <c r="M53" s="12">
        <f t="shared" si="5"/>
        <v>3715.334272727273</v>
      </c>
      <c r="N53" s="12">
        <f t="shared" si="6"/>
        <v>3750.708884848485</v>
      </c>
      <c r="O53" s="12">
        <f t="shared" si="7"/>
        <v>3786.0834969696975</v>
      </c>
      <c r="P53" s="12">
        <f t="shared" si="11"/>
        <v>3821.458109090909</v>
      </c>
      <c r="Q53" s="12">
        <f t="shared" si="8"/>
        <v>3856.8327212121217</v>
      </c>
      <c r="R53" s="12">
        <f t="shared" si="9"/>
        <v>3892.2073333333337</v>
      </c>
    </row>
    <row r="54" spans="1:18" ht="16.5" customHeight="1">
      <c r="A54" s="72" t="s">
        <v>78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1:18" ht="16.5" customHeight="1">
      <c r="A55" s="17" t="s">
        <v>79</v>
      </c>
      <c r="B55" s="15" t="s">
        <v>80</v>
      </c>
      <c r="C55" s="15"/>
      <c r="D55" s="53">
        <f aca="true" t="shared" si="13" ref="D55:D89">E55+I55</f>
        <v>13619.744186046511</v>
      </c>
      <c r="E55" s="57">
        <v>13143</v>
      </c>
      <c r="F55" s="58">
        <v>13435</v>
      </c>
      <c r="G55" s="55">
        <f aca="true" t="shared" si="14" ref="G55:G89">D55*100/F55-100</f>
        <v>1.3750962861668228</v>
      </c>
      <c r="H55" s="49">
        <v>86</v>
      </c>
      <c r="I55" s="12">
        <f aca="true" t="shared" si="15" ref="I55:I89">I$5/H55</f>
        <v>476.74418604651163</v>
      </c>
      <c r="J55" s="56">
        <f>D55*1.18+1</f>
        <v>16072.298139534883</v>
      </c>
      <c r="K55" s="12">
        <f>D55*1.03*1.18+1</f>
        <v>16554.437083720928</v>
      </c>
      <c r="L55" s="12">
        <f>D55*1.04*1.18+1</f>
        <v>16715.15006511628</v>
      </c>
      <c r="M55" s="12">
        <f aca="true" t="shared" si="16" ref="M55:M89">D55*1.05*1.18+1</f>
        <v>16875.863046511626</v>
      </c>
      <c r="N55" s="12">
        <f aca="true" t="shared" si="17" ref="N55:N89">D55*1.06*1.18+1</f>
        <v>17036.576027906976</v>
      </c>
      <c r="O55" s="12">
        <f aca="true" t="shared" si="18" ref="O55:O89">D55*1.07*1.18+1</f>
        <v>17197.289009302323</v>
      </c>
      <c r="P55" s="12">
        <f aca="true" t="shared" si="19" ref="P55:P89">D55*1.08*1.18+1</f>
        <v>17358.001990697674</v>
      </c>
      <c r="Q55" s="12">
        <f aca="true" t="shared" si="20" ref="Q55:Q89">D55*1.09*1.18+1</f>
        <v>17518.714972093025</v>
      </c>
      <c r="R55" s="12">
        <f aca="true" t="shared" si="21" ref="R55:R89">D55*1.1*1.18+1</f>
        <v>17679.42795348837</v>
      </c>
    </row>
    <row r="56" spans="1:18" ht="16.5" customHeight="1">
      <c r="A56" s="18" t="s">
        <v>81</v>
      </c>
      <c r="B56" s="15"/>
      <c r="C56" s="15"/>
      <c r="D56" s="53">
        <f t="shared" si="13"/>
        <v>23238.202898550724</v>
      </c>
      <c r="E56" s="57">
        <v>22644</v>
      </c>
      <c r="F56" s="58">
        <v>23148</v>
      </c>
      <c r="G56" s="55">
        <f t="shared" si="14"/>
        <v>0.3896790156848198</v>
      </c>
      <c r="H56" s="49">
        <v>69</v>
      </c>
      <c r="I56" s="12">
        <f t="shared" si="15"/>
        <v>594.2028985507246</v>
      </c>
      <c r="J56" s="56">
        <f>D56*1.18+1</f>
        <v>27422.079420289854</v>
      </c>
      <c r="K56" s="12">
        <f>D56*1.03*1.18+1</f>
        <v>28244.71180289855</v>
      </c>
      <c r="L56" s="12">
        <f>D56*1.04*1.18+1</f>
        <v>28518.92259710145</v>
      </c>
      <c r="M56" s="12">
        <f t="shared" si="16"/>
        <v>28793.133391304345</v>
      </c>
      <c r="N56" s="12">
        <f t="shared" si="17"/>
        <v>29067.344185507245</v>
      </c>
      <c r="O56" s="12">
        <f t="shared" si="18"/>
        <v>29341.554979710145</v>
      </c>
      <c r="P56" s="12">
        <f t="shared" si="19"/>
        <v>29615.765773913045</v>
      </c>
      <c r="Q56" s="12">
        <f t="shared" si="20"/>
        <v>29889.97656811594</v>
      </c>
      <c r="R56" s="12">
        <f t="shared" si="21"/>
        <v>30164.18736231884</v>
      </c>
    </row>
    <row r="57" spans="1:18" ht="16.5" customHeight="1">
      <c r="A57" s="10" t="s">
        <v>82</v>
      </c>
      <c r="B57" s="11" t="s">
        <v>83</v>
      </c>
      <c r="C57" s="11">
        <v>9641</v>
      </c>
      <c r="D57" s="53">
        <f t="shared" si="13"/>
        <v>9254.363636363636</v>
      </c>
      <c r="E57" s="57">
        <v>9068</v>
      </c>
      <c r="F57" s="58">
        <v>9968</v>
      </c>
      <c r="G57" s="55">
        <f t="shared" si="14"/>
        <v>-7.15927331095871</v>
      </c>
      <c r="H57" s="49">
        <v>220</v>
      </c>
      <c r="I57" s="12">
        <f t="shared" si="15"/>
        <v>186.36363636363637</v>
      </c>
      <c r="J57" s="61">
        <f aca="true" t="shared" si="22" ref="J57:J88">C57*1.18+1</f>
        <v>11377.38</v>
      </c>
      <c r="K57" s="61">
        <v>11377</v>
      </c>
      <c r="L57" s="61">
        <v>11377</v>
      </c>
      <c r="M57" s="12">
        <f t="shared" si="16"/>
        <v>11467.156545454543</v>
      </c>
      <c r="N57" s="12">
        <f t="shared" si="17"/>
        <v>11576.358036363636</v>
      </c>
      <c r="O57" s="12">
        <f t="shared" si="18"/>
        <v>11685.559527272726</v>
      </c>
      <c r="P57" s="12">
        <f t="shared" si="19"/>
        <v>11794.761018181818</v>
      </c>
      <c r="Q57" s="12">
        <f t="shared" si="20"/>
        <v>11903.96250909091</v>
      </c>
      <c r="R57" s="12">
        <f t="shared" si="21"/>
        <v>12013.164</v>
      </c>
    </row>
    <row r="58" spans="1:18" ht="16.5" customHeight="1">
      <c r="A58" s="10" t="s">
        <v>84</v>
      </c>
      <c r="B58" s="11" t="s">
        <v>83</v>
      </c>
      <c r="C58" s="11">
        <v>9574</v>
      </c>
      <c r="D58" s="53">
        <f t="shared" si="13"/>
        <v>9187.363636363636</v>
      </c>
      <c r="E58" s="57">
        <v>9001</v>
      </c>
      <c r="F58" s="58">
        <v>9899</v>
      </c>
      <c r="G58" s="55">
        <f t="shared" si="14"/>
        <v>-7.1889722561507625</v>
      </c>
      <c r="H58" s="49">
        <v>220</v>
      </c>
      <c r="I58" s="12">
        <f t="shared" si="15"/>
        <v>186.36363636363637</v>
      </c>
      <c r="J58" s="61">
        <f t="shared" si="22"/>
        <v>11298.32</v>
      </c>
      <c r="K58" s="61">
        <v>11298</v>
      </c>
      <c r="L58" s="61">
        <v>11298</v>
      </c>
      <c r="M58" s="12">
        <f t="shared" si="16"/>
        <v>11384.143545454546</v>
      </c>
      <c r="N58" s="12">
        <f t="shared" si="17"/>
        <v>11492.554436363636</v>
      </c>
      <c r="O58" s="12">
        <f t="shared" si="18"/>
        <v>11600.965327272728</v>
      </c>
      <c r="P58" s="12">
        <f t="shared" si="19"/>
        <v>11709.376218181818</v>
      </c>
      <c r="Q58" s="12">
        <f t="shared" si="20"/>
        <v>11817.787109090908</v>
      </c>
      <c r="R58" s="12">
        <f t="shared" si="21"/>
        <v>11926.198</v>
      </c>
    </row>
    <row r="59" spans="1:18" ht="16.5" customHeight="1">
      <c r="A59" s="10" t="s">
        <v>85</v>
      </c>
      <c r="B59" s="11" t="s">
        <v>83</v>
      </c>
      <c r="C59" s="11">
        <v>10350</v>
      </c>
      <c r="D59" s="53">
        <f t="shared" si="13"/>
        <v>9922.363636363636</v>
      </c>
      <c r="E59" s="57">
        <v>9736</v>
      </c>
      <c r="F59" s="58">
        <v>10702</v>
      </c>
      <c r="G59" s="55">
        <f t="shared" si="14"/>
        <v>-7.284959480810727</v>
      </c>
      <c r="H59" s="49">
        <v>220</v>
      </c>
      <c r="I59" s="12">
        <f t="shared" si="15"/>
        <v>186.36363636363637</v>
      </c>
      <c r="J59" s="61">
        <f t="shared" si="22"/>
        <v>12214</v>
      </c>
      <c r="K59" s="61">
        <v>12214</v>
      </c>
      <c r="L59" s="61">
        <v>12214</v>
      </c>
      <c r="M59" s="12">
        <f t="shared" si="16"/>
        <v>12294.808545454545</v>
      </c>
      <c r="N59" s="12">
        <f t="shared" si="17"/>
        <v>12411.892436363634</v>
      </c>
      <c r="O59" s="12">
        <f t="shared" si="18"/>
        <v>12528.976327272727</v>
      </c>
      <c r="P59" s="12">
        <f t="shared" si="19"/>
        <v>12646.060218181818</v>
      </c>
      <c r="Q59" s="12">
        <f t="shared" si="20"/>
        <v>12763.144109090908</v>
      </c>
      <c r="R59" s="12">
        <f t="shared" si="21"/>
        <v>12880.228</v>
      </c>
    </row>
    <row r="60" spans="1:18" ht="16.5" customHeight="1">
      <c r="A60" s="10" t="s">
        <v>86</v>
      </c>
      <c r="B60" s="11" t="s">
        <v>83</v>
      </c>
      <c r="C60" s="11">
        <v>10283</v>
      </c>
      <c r="D60" s="53">
        <f t="shared" si="13"/>
        <v>9855.363636363636</v>
      </c>
      <c r="E60" s="57">
        <v>9669</v>
      </c>
      <c r="F60" s="58">
        <v>10633</v>
      </c>
      <c r="G60" s="55">
        <f t="shared" si="14"/>
        <v>-7.313423903285653</v>
      </c>
      <c r="H60" s="49">
        <v>220</v>
      </c>
      <c r="I60" s="12">
        <f t="shared" si="15"/>
        <v>186.36363636363637</v>
      </c>
      <c r="J60" s="61">
        <f t="shared" si="22"/>
        <v>12134.939999999999</v>
      </c>
      <c r="K60" s="61">
        <v>12135</v>
      </c>
      <c r="L60" s="61">
        <v>12135</v>
      </c>
      <c r="M60" s="12">
        <f t="shared" si="16"/>
        <v>12211.795545454546</v>
      </c>
      <c r="N60" s="12">
        <f t="shared" si="17"/>
        <v>12328.088836363637</v>
      </c>
      <c r="O60" s="12">
        <f t="shared" si="18"/>
        <v>12444.382127272727</v>
      </c>
      <c r="P60" s="12">
        <f t="shared" si="19"/>
        <v>12560.67541818182</v>
      </c>
      <c r="Q60" s="12">
        <f t="shared" si="20"/>
        <v>12676.96870909091</v>
      </c>
      <c r="R60" s="12">
        <f t="shared" si="21"/>
        <v>12793.261999999999</v>
      </c>
    </row>
    <row r="61" spans="1:18" ht="16.5" customHeight="1">
      <c r="A61" s="14" t="s">
        <v>87</v>
      </c>
      <c r="B61" s="11"/>
      <c r="C61" s="11">
        <v>9619</v>
      </c>
      <c r="D61" s="53">
        <f t="shared" si="13"/>
        <v>9233.363636363636</v>
      </c>
      <c r="E61" s="57">
        <v>9047</v>
      </c>
      <c r="F61" s="58">
        <v>9945</v>
      </c>
      <c r="G61" s="55">
        <f t="shared" si="14"/>
        <v>-7.155720096896573</v>
      </c>
      <c r="H61" s="49">
        <v>220</v>
      </c>
      <c r="I61" s="12">
        <f t="shared" si="15"/>
        <v>186.36363636363637</v>
      </c>
      <c r="J61" s="61">
        <f t="shared" si="22"/>
        <v>11351.42</v>
      </c>
      <c r="K61" s="61">
        <v>11351</v>
      </c>
      <c r="L61" s="61">
        <v>11351</v>
      </c>
      <c r="M61" s="12">
        <f t="shared" si="16"/>
        <v>11441.137545454545</v>
      </c>
      <c r="N61" s="12">
        <f t="shared" si="17"/>
        <v>11550.091236363636</v>
      </c>
      <c r="O61" s="12">
        <f t="shared" si="18"/>
        <v>11659.044927272727</v>
      </c>
      <c r="P61" s="12">
        <f t="shared" si="19"/>
        <v>11767.998618181819</v>
      </c>
      <c r="Q61" s="12">
        <f t="shared" si="20"/>
        <v>11876.952309090908</v>
      </c>
      <c r="R61" s="12">
        <f t="shared" si="21"/>
        <v>11985.906</v>
      </c>
    </row>
    <row r="62" spans="1:18" ht="16.5" customHeight="1">
      <c r="A62" s="14" t="s">
        <v>88</v>
      </c>
      <c r="B62" s="11"/>
      <c r="C62" s="11">
        <v>8552</v>
      </c>
      <c r="D62" s="53">
        <f t="shared" si="13"/>
        <v>9166.363636363636</v>
      </c>
      <c r="E62" s="57">
        <v>8980</v>
      </c>
      <c r="F62" s="58">
        <v>9876</v>
      </c>
      <c r="G62" s="55">
        <f t="shared" si="14"/>
        <v>-7.1854633823042064</v>
      </c>
      <c r="H62" s="49">
        <v>220</v>
      </c>
      <c r="I62" s="12">
        <f t="shared" si="15"/>
        <v>186.36363636363637</v>
      </c>
      <c r="J62" s="61">
        <f t="shared" si="22"/>
        <v>10092.359999999999</v>
      </c>
      <c r="K62" s="61">
        <v>10092</v>
      </c>
      <c r="L62" s="61">
        <v>10092</v>
      </c>
      <c r="M62" s="12">
        <f t="shared" si="16"/>
        <v>11358.124545454544</v>
      </c>
      <c r="N62" s="12">
        <f t="shared" si="17"/>
        <v>11466.287636363637</v>
      </c>
      <c r="O62" s="12">
        <f t="shared" si="18"/>
        <v>11574.450727272726</v>
      </c>
      <c r="P62" s="12">
        <f t="shared" si="19"/>
        <v>11682.613818181819</v>
      </c>
      <c r="Q62" s="12">
        <f t="shared" si="20"/>
        <v>11790.77690909091</v>
      </c>
      <c r="R62" s="12">
        <f t="shared" si="21"/>
        <v>11898.939999999999</v>
      </c>
    </row>
    <row r="63" spans="1:18" ht="16.5" customHeight="1">
      <c r="A63" s="14" t="s">
        <v>89</v>
      </c>
      <c r="B63" s="11"/>
      <c r="C63" s="11">
        <v>9602</v>
      </c>
      <c r="D63" s="53">
        <f t="shared" si="13"/>
        <v>9218.363636363636</v>
      </c>
      <c r="E63" s="57">
        <v>9032</v>
      </c>
      <c r="F63" s="58">
        <v>9927</v>
      </c>
      <c r="G63" s="55">
        <f t="shared" si="14"/>
        <v>-7.13847450021521</v>
      </c>
      <c r="H63" s="49">
        <v>220</v>
      </c>
      <c r="I63" s="12">
        <f t="shared" si="15"/>
        <v>186.36363636363637</v>
      </c>
      <c r="J63" s="61">
        <f t="shared" si="22"/>
        <v>11331.359999999999</v>
      </c>
      <c r="K63" s="61">
        <v>11331</v>
      </c>
      <c r="L63" s="61">
        <v>11331</v>
      </c>
      <c r="M63" s="12">
        <f t="shared" si="16"/>
        <v>11422.552545454546</v>
      </c>
      <c r="N63" s="12">
        <f t="shared" si="17"/>
        <v>11531.329236363636</v>
      </c>
      <c r="O63" s="12">
        <f t="shared" si="18"/>
        <v>11640.105927272727</v>
      </c>
      <c r="P63" s="12">
        <f t="shared" si="19"/>
        <v>11748.882618181819</v>
      </c>
      <c r="Q63" s="12">
        <f t="shared" si="20"/>
        <v>11857.659309090908</v>
      </c>
      <c r="R63" s="12">
        <f t="shared" si="21"/>
        <v>11966.436</v>
      </c>
    </row>
    <row r="64" spans="1:18" ht="16.5" customHeight="1">
      <c r="A64" s="14" t="s">
        <v>90</v>
      </c>
      <c r="B64" s="11"/>
      <c r="C64" s="11">
        <v>9535</v>
      </c>
      <c r="D64" s="53">
        <f t="shared" si="13"/>
        <v>9151.363636363636</v>
      </c>
      <c r="E64" s="57">
        <v>8965</v>
      </c>
      <c r="F64" s="58">
        <v>9858</v>
      </c>
      <c r="G64" s="55">
        <f t="shared" si="14"/>
        <v>-7.16815138604548</v>
      </c>
      <c r="H64" s="49">
        <v>220</v>
      </c>
      <c r="I64" s="12">
        <f t="shared" si="15"/>
        <v>186.36363636363637</v>
      </c>
      <c r="J64" s="61">
        <f t="shared" si="22"/>
        <v>11252.3</v>
      </c>
      <c r="K64" s="61">
        <v>11252</v>
      </c>
      <c r="L64" s="61">
        <v>11252</v>
      </c>
      <c r="M64" s="12">
        <f t="shared" si="16"/>
        <v>11339.539545454545</v>
      </c>
      <c r="N64" s="12">
        <f t="shared" si="17"/>
        <v>11447.525636363636</v>
      </c>
      <c r="O64" s="12">
        <f t="shared" si="18"/>
        <v>11555.511727272728</v>
      </c>
      <c r="P64" s="12">
        <f t="shared" si="19"/>
        <v>11663.497818181817</v>
      </c>
      <c r="Q64" s="12">
        <f t="shared" si="20"/>
        <v>11771.48390909091</v>
      </c>
      <c r="R64" s="12">
        <f t="shared" si="21"/>
        <v>11879.47</v>
      </c>
    </row>
    <row r="65" spans="1:18" ht="16.5" customHeight="1">
      <c r="A65" s="14" t="s">
        <v>91</v>
      </c>
      <c r="B65" s="11"/>
      <c r="C65" s="11">
        <v>10339</v>
      </c>
      <c r="D65" s="53">
        <f t="shared" si="13"/>
        <v>9911.363636363636</v>
      </c>
      <c r="E65" s="57">
        <v>9725</v>
      </c>
      <c r="F65" s="58">
        <v>10690</v>
      </c>
      <c r="G65" s="55">
        <f t="shared" si="14"/>
        <v>-7.283782634577776</v>
      </c>
      <c r="H65" s="49">
        <v>220</v>
      </c>
      <c r="I65" s="12">
        <f t="shared" si="15"/>
        <v>186.36363636363637</v>
      </c>
      <c r="J65" s="61">
        <f t="shared" si="22"/>
        <v>12201.019999999999</v>
      </c>
      <c r="K65" s="61">
        <v>12201</v>
      </c>
      <c r="L65" s="61">
        <v>12201</v>
      </c>
      <c r="M65" s="12">
        <f t="shared" si="16"/>
        <v>12281.179545454544</v>
      </c>
      <c r="N65" s="12">
        <f t="shared" si="17"/>
        <v>12398.133636363635</v>
      </c>
      <c r="O65" s="12">
        <f t="shared" si="18"/>
        <v>12515.087727272728</v>
      </c>
      <c r="P65" s="12">
        <f t="shared" si="19"/>
        <v>12632.041818181819</v>
      </c>
      <c r="Q65" s="12">
        <f t="shared" si="20"/>
        <v>12748.995909090909</v>
      </c>
      <c r="R65" s="12">
        <f t="shared" si="21"/>
        <v>12865.949999999999</v>
      </c>
    </row>
    <row r="66" spans="1:18" ht="16.5" customHeight="1">
      <c r="A66" s="14" t="s">
        <v>92</v>
      </c>
      <c r="B66" s="11"/>
      <c r="C66" s="11">
        <v>10272</v>
      </c>
      <c r="D66" s="53">
        <f t="shared" si="13"/>
        <v>9844.363636363636</v>
      </c>
      <c r="E66" s="57">
        <v>9658</v>
      </c>
      <c r="F66" s="58">
        <v>10621</v>
      </c>
      <c r="G66" s="55">
        <f t="shared" si="14"/>
        <v>-7.312271571757492</v>
      </c>
      <c r="H66" s="49">
        <v>220</v>
      </c>
      <c r="I66" s="12">
        <f t="shared" si="15"/>
        <v>186.36363636363637</v>
      </c>
      <c r="J66" s="61">
        <f t="shared" si="22"/>
        <v>12121.96</v>
      </c>
      <c r="K66" s="61">
        <v>12122</v>
      </c>
      <c r="L66" s="61">
        <v>12122</v>
      </c>
      <c r="M66" s="12">
        <f t="shared" si="16"/>
        <v>12198.166545454544</v>
      </c>
      <c r="N66" s="12">
        <f t="shared" si="17"/>
        <v>12314.330036363637</v>
      </c>
      <c r="O66" s="12">
        <f t="shared" si="18"/>
        <v>12430.493527272727</v>
      </c>
      <c r="P66" s="12">
        <f t="shared" si="19"/>
        <v>12546.657018181817</v>
      </c>
      <c r="Q66" s="12">
        <f t="shared" si="20"/>
        <v>12662.820509090909</v>
      </c>
      <c r="R66" s="12">
        <f t="shared" si="21"/>
        <v>12778.984</v>
      </c>
    </row>
    <row r="67" spans="1:18" ht="16.5" customHeight="1">
      <c r="A67" s="10" t="s">
        <v>93</v>
      </c>
      <c r="B67" s="11" t="s">
        <v>94</v>
      </c>
      <c r="C67" s="11">
        <v>7978</v>
      </c>
      <c r="D67" s="53">
        <f t="shared" si="13"/>
        <v>7656.985074626866</v>
      </c>
      <c r="E67" s="57">
        <v>7504</v>
      </c>
      <c r="F67" s="58">
        <v>8249</v>
      </c>
      <c r="G67" s="55">
        <f t="shared" si="14"/>
        <v>-7.176808405541692</v>
      </c>
      <c r="H67" s="49">
        <v>268</v>
      </c>
      <c r="I67" s="12">
        <f t="shared" si="15"/>
        <v>152.98507462686567</v>
      </c>
      <c r="J67" s="61">
        <f t="shared" si="22"/>
        <v>9415.039999999999</v>
      </c>
      <c r="K67" s="61">
        <v>9415</v>
      </c>
      <c r="L67" s="61">
        <v>9415</v>
      </c>
      <c r="M67" s="12">
        <f t="shared" si="16"/>
        <v>9488.004507462687</v>
      </c>
      <c r="N67" s="12">
        <f t="shared" si="17"/>
        <v>9578.356931343284</v>
      </c>
      <c r="O67" s="12">
        <f t="shared" si="18"/>
        <v>9668.709355223882</v>
      </c>
      <c r="P67" s="12">
        <f t="shared" si="19"/>
        <v>9759.061779104477</v>
      </c>
      <c r="Q67" s="12">
        <f t="shared" si="20"/>
        <v>9849.414202985075</v>
      </c>
      <c r="R67" s="12">
        <f t="shared" si="21"/>
        <v>9939.76662686567</v>
      </c>
    </row>
    <row r="68" spans="1:18" s="2" customFormat="1" ht="16.5" customHeight="1">
      <c r="A68" s="19" t="s">
        <v>95</v>
      </c>
      <c r="B68" s="20" t="s">
        <v>94</v>
      </c>
      <c r="C68" s="20">
        <v>7911</v>
      </c>
      <c r="D68" s="53">
        <f t="shared" si="13"/>
        <v>7589.985074626866</v>
      </c>
      <c r="E68" s="62">
        <v>7437</v>
      </c>
      <c r="F68" s="58">
        <v>8180</v>
      </c>
      <c r="G68" s="55">
        <f t="shared" si="14"/>
        <v>-7.212896398204563</v>
      </c>
      <c r="H68" s="63">
        <v>268</v>
      </c>
      <c r="I68" s="12">
        <f t="shared" si="15"/>
        <v>152.98507462686567</v>
      </c>
      <c r="J68" s="61">
        <f t="shared" si="22"/>
        <v>9335.98</v>
      </c>
      <c r="K68" s="61">
        <v>9336</v>
      </c>
      <c r="L68" s="61">
        <v>9336</v>
      </c>
      <c r="M68" s="12">
        <f t="shared" si="16"/>
        <v>9404.991507462686</v>
      </c>
      <c r="N68" s="12">
        <f t="shared" si="17"/>
        <v>9494.553331343284</v>
      </c>
      <c r="O68" s="12">
        <f t="shared" si="18"/>
        <v>9584.11515522388</v>
      </c>
      <c r="P68" s="12">
        <f t="shared" si="19"/>
        <v>9673.676979104477</v>
      </c>
      <c r="Q68" s="12">
        <f t="shared" si="20"/>
        <v>9763.238802985075</v>
      </c>
      <c r="R68" s="12">
        <f t="shared" si="21"/>
        <v>9852.800626865672</v>
      </c>
    </row>
    <row r="69" spans="1:18" ht="16.5" customHeight="1">
      <c r="A69" s="10" t="s">
        <v>96</v>
      </c>
      <c r="B69" s="11" t="s">
        <v>94</v>
      </c>
      <c r="C69" s="11">
        <v>8008</v>
      </c>
      <c r="D69" s="53">
        <f t="shared" si="13"/>
        <v>7685.985074626866</v>
      </c>
      <c r="E69" s="57">
        <v>7533</v>
      </c>
      <c r="F69" s="58">
        <v>8279</v>
      </c>
      <c r="G69" s="55">
        <f t="shared" si="14"/>
        <v>-7.162881089179052</v>
      </c>
      <c r="H69" s="49">
        <v>268</v>
      </c>
      <c r="I69" s="12">
        <f t="shared" si="15"/>
        <v>152.98507462686567</v>
      </c>
      <c r="J69" s="61">
        <f t="shared" si="22"/>
        <v>9450.439999999999</v>
      </c>
      <c r="K69" s="61">
        <v>9450</v>
      </c>
      <c r="L69" s="61">
        <v>9450</v>
      </c>
      <c r="M69" s="12">
        <f t="shared" si="16"/>
        <v>9523.935507462687</v>
      </c>
      <c r="N69" s="12">
        <f t="shared" si="17"/>
        <v>9614.630131343283</v>
      </c>
      <c r="O69" s="12">
        <f t="shared" si="18"/>
        <v>9705.32475522388</v>
      </c>
      <c r="P69" s="12">
        <f t="shared" si="19"/>
        <v>9796.019379104477</v>
      </c>
      <c r="Q69" s="12">
        <f t="shared" si="20"/>
        <v>9886.714002985076</v>
      </c>
      <c r="R69" s="12">
        <f t="shared" si="21"/>
        <v>9977.408626865672</v>
      </c>
    </row>
    <row r="70" spans="1:18" ht="16.5" customHeight="1">
      <c r="A70" s="10" t="s">
        <v>97</v>
      </c>
      <c r="B70" s="11" t="s">
        <v>94</v>
      </c>
      <c r="C70" s="11">
        <v>7941</v>
      </c>
      <c r="D70" s="53">
        <f t="shared" si="13"/>
        <v>7618.985074626866</v>
      </c>
      <c r="E70" s="57">
        <v>7466</v>
      </c>
      <c r="F70" s="58">
        <v>8210</v>
      </c>
      <c r="G70" s="55">
        <f t="shared" si="14"/>
        <v>-7.19872016288835</v>
      </c>
      <c r="H70" s="49">
        <v>268</v>
      </c>
      <c r="I70" s="12">
        <f t="shared" si="15"/>
        <v>152.98507462686567</v>
      </c>
      <c r="J70" s="61">
        <f t="shared" si="22"/>
        <v>9371.38</v>
      </c>
      <c r="K70" s="61">
        <v>9371</v>
      </c>
      <c r="L70" s="61">
        <v>9371</v>
      </c>
      <c r="M70" s="12">
        <f t="shared" si="16"/>
        <v>9440.922507462687</v>
      </c>
      <c r="N70" s="12">
        <f t="shared" si="17"/>
        <v>9530.826531343284</v>
      </c>
      <c r="O70" s="12">
        <f t="shared" si="18"/>
        <v>9620.730555223881</v>
      </c>
      <c r="P70" s="12">
        <f t="shared" si="19"/>
        <v>9710.634579104479</v>
      </c>
      <c r="Q70" s="12">
        <f t="shared" si="20"/>
        <v>9800.538602985076</v>
      </c>
      <c r="R70" s="12">
        <f t="shared" si="21"/>
        <v>9890.442626865672</v>
      </c>
    </row>
    <row r="71" spans="1:18" ht="16.5" customHeight="1">
      <c r="A71" s="10" t="s">
        <v>98</v>
      </c>
      <c r="B71" s="11" t="s">
        <v>99</v>
      </c>
      <c r="C71" s="11">
        <v>8400</v>
      </c>
      <c r="D71" s="53">
        <f t="shared" si="13"/>
        <v>8053.985074626866</v>
      </c>
      <c r="E71" s="57">
        <v>7901</v>
      </c>
      <c r="F71" s="58">
        <v>8685</v>
      </c>
      <c r="G71" s="55">
        <f t="shared" si="14"/>
        <v>-7.265571967451166</v>
      </c>
      <c r="H71" s="49">
        <v>268</v>
      </c>
      <c r="I71" s="12">
        <f t="shared" si="15"/>
        <v>152.98507462686567</v>
      </c>
      <c r="J71" s="61">
        <f t="shared" si="22"/>
        <v>9913</v>
      </c>
      <c r="K71" s="61">
        <v>9913</v>
      </c>
      <c r="L71" s="61">
        <v>9913</v>
      </c>
      <c r="M71" s="12">
        <f t="shared" si="16"/>
        <v>9979.887507462687</v>
      </c>
      <c r="N71" s="12">
        <f t="shared" si="17"/>
        <v>10074.924531343284</v>
      </c>
      <c r="O71" s="12">
        <f t="shared" si="18"/>
        <v>10169.961555223881</v>
      </c>
      <c r="P71" s="12">
        <f t="shared" si="19"/>
        <v>10264.998579104478</v>
      </c>
      <c r="Q71" s="12">
        <f t="shared" si="20"/>
        <v>10360.035602985075</v>
      </c>
      <c r="R71" s="12">
        <f t="shared" si="21"/>
        <v>10455.072626865673</v>
      </c>
    </row>
    <row r="72" spans="1:18" ht="16.5" customHeight="1">
      <c r="A72" s="10" t="s">
        <v>100</v>
      </c>
      <c r="B72" s="11" t="s">
        <v>99</v>
      </c>
      <c r="C72" s="11">
        <v>8333</v>
      </c>
      <c r="D72" s="53">
        <f t="shared" si="13"/>
        <v>7986.985074626866</v>
      </c>
      <c r="E72" s="57">
        <v>7834</v>
      </c>
      <c r="F72" s="58">
        <v>8616</v>
      </c>
      <c r="G72" s="55">
        <f t="shared" si="14"/>
        <v>-7.300544630607405</v>
      </c>
      <c r="H72" s="49">
        <v>268</v>
      </c>
      <c r="I72" s="12">
        <f t="shared" si="15"/>
        <v>152.98507462686567</v>
      </c>
      <c r="J72" s="61">
        <f t="shared" si="22"/>
        <v>9833.939999999999</v>
      </c>
      <c r="K72" s="61">
        <v>9834</v>
      </c>
      <c r="L72" s="61">
        <v>9834</v>
      </c>
      <c r="M72" s="12">
        <f t="shared" si="16"/>
        <v>9896.874507462686</v>
      </c>
      <c r="N72" s="12">
        <f t="shared" si="17"/>
        <v>9991.120931343283</v>
      </c>
      <c r="O72" s="12">
        <f t="shared" si="18"/>
        <v>10085.36735522388</v>
      </c>
      <c r="P72" s="12">
        <f t="shared" si="19"/>
        <v>10179.613779104477</v>
      </c>
      <c r="Q72" s="12">
        <f t="shared" si="20"/>
        <v>10273.860202985074</v>
      </c>
      <c r="R72" s="12">
        <f t="shared" si="21"/>
        <v>10368.10662686567</v>
      </c>
    </row>
    <row r="73" spans="1:18" ht="16.5" customHeight="1">
      <c r="A73" s="14" t="s">
        <v>101</v>
      </c>
      <c r="B73" s="11"/>
      <c r="C73" s="11">
        <v>8156</v>
      </c>
      <c r="D73" s="53">
        <f t="shared" si="13"/>
        <v>7823.985074626866</v>
      </c>
      <c r="E73" s="57">
        <v>7671</v>
      </c>
      <c r="F73" s="58">
        <v>8431</v>
      </c>
      <c r="G73" s="55">
        <f t="shared" si="14"/>
        <v>-7.199797478035038</v>
      </c>
      <c r="H73" s="49">
        <v>268</v>
      </c>
      <c r="I73" s="12">
        <f t="shared" si="15"/>
        <v>152.98507462686567</v>
      </c>
      <c r="J73" s="61">
        <f t="shared" si="22"/>
        <v>9625.08</v>
      </c>
      <c r="K73" s="61">
        <v>9625</v>
      </c>
      <c r="L73" s="61">
        <v>9625</v>
      </c>
      <c r="M73" s="12">
        <f t="shared" si="16"/>
        <v>9694.917507462687</v>
      </c>
      <c r="N73" s="12">
        <f t="shared" si="17"/>
        <v>9787.240531343285</v>
      </c>
      <c r="O73" s="12">
        <f t="shared" si="18"/>
        <v>9879.56355522388</v>
      </c>
      <c r="P73" s="12">
        <f t="shared" si="19"/>
        <v>9971.886579104477</v>
      </c>
      <c r="Q73" s="12">
        <f t="shared" si="20"/>
        <v>10064.209602985075</v>
      </c>
      <c r="R73" s="12">
        <f t="shared" si="21"/>
        <v>10156.532626865672</v>
      </c>
    </row>
    <row r="74" spans="1:18" ht="16.5" customHeight="1">
      <c r="A74" s="14" t="s">
        <v>102</v>
      </c>
      <c r="B74" s="11"/>
      <c r="C74" s="11">
        <v>8089</v>
      </c>
      <c r="D74" s="53">
        <f t="shared" si="13"/>
        <v>7756.985074626866</v>
      </c>
      <c r="E74" s="57">
        <v>7604</v>
      </c>
      <c r="F74" s="58">
        <v>8362</v>
      </c>
      <c r="G74" s="55">
        <f t="shared" si="14"/>
        <v>-7.235289707882487</v>
      </c>
      <c r="H74" s="49">
        <v>268</v>
      </c>
      <c r="I74" s="12">
        <f t="shared" si="15"/>
        <v>152.98507462686567</v>
      </c>
      <c r="J74" s="61">
        <f t="shared" si="22"/>
        <v>9546.019999999999</v>
      </c>
      <c r="K74" s="61">
        <v>9546</v>
      </c>
      <c r="L74" s="61">
        <v>9546</v>
      </c>
      <c r="M74" s="12">
        <f t="shared" si="16"/>
        <v>9611.904507462687</v>
      </c>
      <c r="N74" s="12">
        <f t="shared" si="17"/>
        <v>9703.436931343284</v>
      </c>
      <c r="O74" s="12">
        <f t="shared" si="18"/>
        <v>9794.969355223882</v>
      </c>
      <c r="P74" s="12">
        <f t="shared" si="19"/>
        <v>9886.501779104477</v>
      </c>
      <c r="Q74" s="12">
        <f t="shared" si="20"/>
        <v>9978.034202985074</v>
      </c>
      <c r="R74" s="12">
        <f t="shared" si="21"/>
        <v>10069.566626865671</v>
      </c>
    </row>
    <row r="75" spans="1:18" ht="16.5" customHeight="1">
      <c r="A75" s="10" t="s">
        <v>103</v>
      </c>
      <c r="B75" s="11" t="s">
        <v>104</v>
      </c>
      <c r="C75" s="11">
        <v>7407</v>
      </c>
      <c r="D75" s="53">
        <f t="shared" si="13"/>
        <v>7116.63503649635</v>
      </c>
      <c r="E75" s="57">
        <v>6967</v>
      </c>
      <c r="F75" s="58">
        <v>7658</v>
      </c>
      <c r="G75" s="55">
        <f t="shared" si="14"/>
        <v>-7.069273485291845</v>
      </c>
      <c r="H75" s="49">
        <v>274</v>
      </c>
      <c r="I75" s="12">
        <f t="shared" si="15"/>
        <v>149.63503649635035</v>
      </c>
      <c r="J75" s="61">
        <f t="shared" si="22"/>
        <v>8741.26</v>
      </c>
      <c r="K75" s="61">
        <v>8741</v>
      </c>
      <c r="L75" s="61">
        <v>8741</v>
      </c>
      <c r="M75" s="12">
        <f t="shared" si="16"/>
        <v>8818.510810218977</v>
      </c>
      <c r="N75" s="12">
        <f t="shared" si="17"/>
        <v>8902.487103649635</v>
      </c>
      <c r="O75" s="12">
        <f t="shared" si="18"/>
        <v>8986.463397080292</v>
      </c>
      <c r="P75" s="12">
        <f t="shared" si="19"/>
        <v>9070.43969051095</v>
      </c>
      <c r="Q75" s="12">
        <f t="shared" si="20"/>
        <v>9154.415983941606</v>
      </c>
      <c r="R75" s="12">
        <f t="shared" si="21"/>
        <v>9238.392277372262</v>
      </c>
    </row>
    <row r="76" spans="1:18" ht="16.5" customHeight="1">
      <c r="A76" s="10" t="s">
        <v>105</v>
      </c>
      <c r="B76" s="11" t="s">
        <v>104</v>
      </c>
      <c r="C76" s="11">
        <v>7340</v>
      </c>
      <c r="D76" s="53">
        <f t="shared" si="13"/>
        <v>7049.63503649635</v>
      </c>
      <c r="E76" s="57">
        <v>6900</v>
      </c>
      <c r="F76" s="58">
        <v>7589</v>
      </c>
      <c r="G76" s="55">
        <f t="shared" si="14"/>
        <v>-7.107194142886414</v>
      </c>
      <c r="H76" s="49">
        <v>274</v>
      </c>
      <c r="I76" s="12">
        <f t="shared" si="15"/>
        <v>149.63503649635035</v>
      </c>
      <c r="J76" s="61">
        <f t="shared" si="22"/>
        <v>8662.199999999999</v>
      </c>
      <c r="K76" s="61">
        <v>8662</v>
      </c>
      <c r="L76" s="61">
        <v>8662</v>
      </c>
      <c r="M76" s="12">
        <f t="shared" si="16"/>
        <v>8735.497810218978</v>
      </c>
      <c r="N76" s="12">
        <f t="shared" si="17"/>
        <v>8818.683503649634</v>
      </c>
      <c r="O76" s="12">
        <f t="shared" si="18"/>
        <v>8901.869197080292</v>
      </c>
      <c r="P76" s="12">
        <f t="shared" si="19"/>
        <v>8985.054890510948</v>
      </c>
      <c r="Q76" s="12">
        <f t="shared" si="20"/>
        <v>9068.240583941606</v>
      </c>
      <c r="R76" s="12">
        <f t="shared" si="21"/>
        <v>9151.426277372262</v>
      </c>
    </row>
    <row r="77" spans="1:18" ht="16.5" customHeight="1">
      <c r="A77" s="10" t="s">
        <v>106</v>
      </c>
      <c r="B77" s="11" t="s">
        <v>107</v>
      </c>
      <c r="C77" s="11">
        <v>7410</v>
      </c>
      <c r="D77" s="53">
        <f t="shared" si="13"/>
        <v>7119.63503649635</v>
      </c>
      <c r="E77" s="57">
        <v>6970</v>
      </c>
      <c r="F77" s="58">
        <v>7662</v>
      </c>
      <c r="G77" s="55">
        <f t="shared" si="14"/>
        <v>-7.078634344866217</v>
      </c>
      <c r="H77" s="49">
        <v>274</v>
      </c>
      <c r="I77" s="12">
        <f t="shared" si="15"/>
        <v>149.63503649635035</v>
      </c>
      <c r="J77" s="61">
        <f t="shared" si="22"/>
        <v>8744.8</v>
      </c>
      <c r="K77" s="61">
        <v>8745</v>
      </c>
      <c r="L77" s="61">
        <v>8745</v>
      </c>
      <c r="M77" s="12">
        <f t="shared" si="16"/>
        <v>8822.227810218978</v>
      </c>
      <c r="N77" s="12">
        <f t="shared" si="17"/>
        <v>8906.239503649635</v>
      </c>
      <c r="O77" s="12">
        <f t="shared" si="18"/>
        <v>8990.251197080292</v>
      </c>
      <c r="P77" s="12">
        <f t="shared" si="19"/>
        <v>9074.262890510949</v>
      </c>
      <c r="Q77" s="12">
        <f t="shared" si="20"/>
        <v>9158.274583941606</v>
      </c>
      <c r="R77" s="12">
        <f t="shared" si="21"/>
        <v>9242.286277372263</v>
      </c>
    </row>
    <row r="78" spans="1:18" ht="16.5" customHeight="1">
      <c r="A78" s="10" t="s">
        <v>108</v>
      </c>
      <c r="B78" s="11" t="s">
        <v>107</v>
      </c>
      <c r="C78" s="11">
        <v>7343</v>
      </c>
      <c r="D78" s="53">
        <f t="shared" si="13"/>
        <v>7052.63503649635</v>
      </c>
      <c r="E78" s="57">
        <v>6903</v>
      </c>
      <c r="F78" s="58">
        <v>7593</v>
      </c>
      <c r="G78" s="55">
        <f t="shared" si="14"/>
        <v>-7.116620090921245</v>
      </c>
      <c r="H78" s="49">
        <v>274</v>
      </c>
      <c r="I78" s="12">
        <f t="shared" si="15"/>
        <v>149.63503649635035</v>
      </c>
      <c r="J78" s="61">
        <f t="shared" si="22"/>
        <v>8665.74</v>
      </c>
      <c r="K78" s="61">
        <v>8666</v>
      </c>
      <c r="L78" s="61">
        <v>8666</v>
      </c>
      <c r="M78" s="12">
        <f t="shared" si="16"/>
        <v>8739.214810218979</v>
      </c>
      <c r="N78" s="12">
        <f t="shared" si="17"/>
        <v>8822.435903649633</v>
      </c>
      <c r="O78" s="12">
        <f t="shared" si="18"/>
        <v>8905.656997080292</v>
      </c>
      <c r="P78" s="12">
        <f t="shared" si="19"/>
        <v>8988.878090510949</v>
      </c>
      <c r="Q78" s="12">
        <f t="shared" si="20"/>
        <v>9072.099183941606</v>
      </c>
      <c r="R78" s="12">
        <f t="shared" si="21"/>
        <v>9155.320277372262</v>
      </c>
    </row>
    <row r="79" spans="1:18" ht="16.5" customHeight="1">
      <c r="A79" s="10" t="s">
        <v>109</v>
      </c>
      <c r="B79" s="11" t="s">
        <v>110</v>
      </c>
      <c r="C79" s="11">
        <v>7609</v>
      </c>
      <c r="D79" s="53">
        <f t="shared" si="13"/>
        <v>7306.63503649635</v>
      </c>
      <c r="E79" s="57">
        <v>7157</v>
      </c>
      <c r="F79" s="58">
        <v>7867</v>
      </c>
      <c r="G79" s="55">
        <f t="shared" si="14"/>
        <v>-7.122981613113637</v>
      </c>
      <c r="H79" s="49">
        <v>274</v>
      </c>
      <c r="I79" s="12">
        <f t="shared" si="15"/>
        <v>149.63503649635035</v>
      </c>
      <c r="J79" s="61">
        <f t="shared" si="22"/>
        <v>8979.619999999999</v>
      </c>
      <c r="K79" s="61">
        <v>8980</v>
      </c>
      <c r="L79" s="61">
        <v>8980</v>
      </c>
      <c r="M79" s="12">
        <f t="shared" si="16"/>
        <v>9053.920810218977</v>
      </c>
      <c r="N79" s="12">
        <f t="shared" si="17"/>
        <v>9140.139103649635</v>
      </c>
      <c r="O79" s="12">
        <f t="shared" si="18"/>
        <v>9226.357397080292</v>
      </c>
      <c r="P79" s="12">
        <f t="shared" si="19"/>
        <v>9312.575690510948</v>
      </c>
      <c r="Q79" s="12">
        <f t="shared" si="20"/>
        <v>9398.793983941607</v>
      </c>
      <c r="R79" s="12">
        <f t="shared" si="21"/>
        <v>9485.012277372263</v>
      </c>
    </row>
    <row r="80" spans="1:18" ht="16.5" customHeight="1">
      <c r="A80" s="10" t="s">
        <v>111</v>
      </c>
      <c r="B80" s="11" t="s">
        <v>110</v>
      </c>
      <c r="C80" s="11">
        <v>7542</v>
      </c>
      <c r="D80" s="53">
        <f t="shared" si="13"/>
        <v>7239.63503649635</v>
      </c>
      <c r="E80" s="57">
        <v>7090</v>
      </c>
      <c r="F80" s="58">
        <v>7798</v>
      </c>
      <c r="G80" s="55">
        <f t="shared" si="14"/>
        <v>-7.160361163165561</v>
      </c>
      <c r="H80" s="49">
        <v>274</v>
      </c>
      <c r="I80" s="12">
        <f t="shared" si="15"/>
        <v>149.63503649635035</v>
      </c>
      <c r="J80" s="61">
        <f t="shared" si="22"/>
        <v>8900.56</v>
      </c>
      <c r="K80" s="61">
        <v>8901</v>
      </c>
      <c r="L80" s="61">
        <v>8901</v>
      </c>
      <c r="M80" s="12">
        <f t="shared" si="16"/>
        <v>8970.907810218978</v>
      </c>
      <c r="N80" s="12">
        <f t="shared" si="17"/>
        <v>9056.335503649634</v>
      </c>
      <c r="O80" s="12">
        <f t="shared" si="18"/>
        <v>9141.763197080292</v>
      </c>
      <c r="P80" s="12">
        <f t="shared" si="19"/>
        <v>9227.190890510949</v>
      </c>
      <c r="Q80" s="12">
        <f t="shared" si="20"/>
        <v>9312.618583941605</v>
      </c>
      <c r="R80" s="12">
        <f t="shared" si="21"/>
        <v>9398.046277372263</v>
      </c>
    </row>
    <row r="81" spans="1:18" ht="16.5" customHeight="1">
      <c r="A81" s="10" t="s">
        <v>112</v>
      </c>
      <c r="B81" s="11" t="s">
        <v>113</v>
      </c>
      <c r="C81" s="11">
        <v>5549</v>
      </c>
      <c r="D81" s="53">
        <f t="shared" si="13"/>
        <v>5344.242424242424</v>
      </c>
      <c r="E81" s="57">
        <v>5220</v>
      </c>
      <c r="F81" s="58">
        <v>5737</v>
      </c>
      <c r="G81" s="55">
        <f t="shared" si="14"/>
        <v>-6.846044548676588</v>
      </c>
      <c r="H81" s="49">
        <v>330</v>
      </c>
      <c r="I81" s="12">
        <f t="shared" si="15"/>
        <v>124.24242424242425</v>
      </c>
      <c r="J81" s="61">
        <f t="shared" si="22"/>
        <v>6548.82</v>
      </c>
      <c r="K81" s="61">
        <v>6549</v>
      </c>
      <c r="L81" s="61">
        <v>6549</v>
      </c>
      <c r="M81" s="12">
        <f t="shared" si="16"/>
        <v>6622.516363636363</v>
      </c>
      <c r="N81" s="12">
        <f t="shared" si="17"/>
        <v>6685.578424242424</v>
      </c>
      <c r="O81" s="12">
        <f t="shared" si="18"/>
        <v>6748.640484848484</v>
      </c>
      <c r="P81" s="12">
        <f t="shared" si="19"/>
        <v>6811.7025454545455</v>
      </c>
      <c r="Q81" s="12">
        <f t="shared" si="20"/>
        <v>6874.764606060606</v>
      </c>
      <c r="R81" s="12">
        <f t="shared" si="21"/>
        <v>6937.826666666667</v>
      </c>
    </row>
    <row r="82" spans="1:18" s="2" customFormat="1" ht="16.5" customHeight="1">
      <c r="A82" s="19" t="s">
        <v>114</v>
      </c>
      <c r="B82" s="20" t="s">
        <v>113</v>
      </c>
      <c r="C82" s="20">
        <v>5513</v>
      </c>
      <c r="D82" s="53">
        <f t="shared" si="13"/>
        <v>5308.242424242424</v>
      </c>
      <c r="E82" s="62">
        <v>5184</v>
      </c>
      <c r="F82" s="58">
        <v>5701</v>
      </c>
      <c r="G82" s="55">
        <f t="shared" si="14"/>
        <v>-6.889275140459148</v>
      </c>
      <c r="H82" s="63">
        <v>330</v>
      </c>
      <c r="I82" s="12">
        <f t="shared" si="15"/>
        <v>124.24242424242425</v>
      </c>
      <c r="J82" s="61">
        <f t="shared" si="22"/>
        <v>6506.339999999999</v>
      </c>
      <c r="K82" s="61">
        <v>6506</v>
      </c>
      <c r="L82" s="61">
        <v>6506</v>
      </c>
      <c r="M82" s="12">
        <f t="shared" si="16"/>
        <v>6577.912363636364</v>
      </c>
      <c r="N82" s="12">
        <f t="shared" si="17"/>
        <v>6640.549624242424</v>
      </c>
      <c r="O82" s="12">
        <f t="shared" si="18"/>
        <v>6703.186884848485</v>
      </c>
      <c r="P82" s="12">
        <f t="shared" si="19"/>
        <v>6765.824145454545</v>
      </c>
      <c r="Q82" s="12">
        <f t="shared" si="20"/>
        <v>6828.461406060605</v>
      </c>
      <c r="R82" s="12">
        <f t="shared" si="21"/>
        <v>6891.098666666666</v>
      </c>
    </row>
    <row r="83" spans="1:18" s="2" customFormat="1" ht="16.5" customHeight="1">
      <c r="A83" s="19" t="s">
        <v>115</v>
      </c>
      <c r="B83" s="20" t="s">
        <v>113</v>
      </c>
      <c r="C83" s="20">
        <v>5269</v>
      </c>
      <c r="D83" s="53">
        <f t="shared" si="13"/>
        <v>5079.242424242424</v>
      </c>
      <c r="E83" s="62">
        <v>4955</v>
      </c>
      <c r="F83" s="58">
        <v>5447</v>
      </c>
      <c r="G83" s="55">
        <f t="shared" si="14"/>
        <v>-6.751561882826792</v>
      </c>
      <c r="H83" s="63">
        <v>330</v>
      </c>
      <c r="I83" s="12">
        <f t="shared" si="15"/>
        <v>124.24242424242425</v>
      </c>
      <c r="J83" s="61">
        <f t="shared" si="22"/>
        <v>6218.42</v>
      </c>
      <c r="K83" s="61">
        <v>6218</v>
      </c>
      <c r="L83" s="61">
        <v>6218</v>
      </c>
      <c r="M83" s="12">
        <f t="shared" si="16"/>
        <v>6294.181363636363</v>
      </c>
      <c r="N83" s="12">
        <f t="shared" si="17"/>
        <v>6354.116424242425</v>
      </c>
      <c r="O83" s="12">
        <f t="shared" si="18"/>
        <v>6414.051484848485</v>
      </c>
      <c r="P83" s="12">
        <f t="shared" si="19"/>
        <v>6473.986545454545</v>
      </c>
      <c r="Q83" s="12">
        <f t="shared" si="20"/>
        <v>6533.921606060606</v>
      </c>
      <c r="R83" s="12">
        <f t="shared" si="21"/>
        <v>6593.856666666667</v>
      </c>
    </row>
    <row r="84" spans="1:18" s="2" customFormat="1" ht="16.5" customHeight="1">
      <c r="A84" s="19" t="s">
        <v>116</v>
      </c>
      <c r="B84" s="20" t="s">
        <v>113</v>
      </c>
      <c r="C84" s="20">
        <v>5233</v>
      </c>
      <c r="D84" s="53">
        <f t="shared" si="13"/>
        <v>5043.242424242424</v>
      </c>
      <c r="E84" s="62">
        <v>4919</v>
      </c>
      <c r="F84" s="58">
        <v>5411</v>
      </c>
      <c r="G84" s="55">
        <f t="shared" si="14"/>
        <v>-6.7964807938934655</v>
      </c>
      <c r="H84" s="63">
        <v>330</v>
      </c>
      <c r="I84" s="12">
        <f t="shared" si="15"/>
        <v>124.24242424242425</v>
      </c>
      <c r="J84" s="61">
        <f t="shared" si="22"/>
        <v>6175.94</v>
      </c>
      <c r="K84" s="61">
        <v>6176</v>
      </c>
      <c r="L84" s="61">
        <v>6176</v>
      </c>
      <c r="M84" s="12">
        <f t="shared" si="16"/>
        <v>6249.577363636364</v>
      </c>
      <c r="N84" s="12">
        <f t="shared" si="17"/>
        <v>6309.087624242424</v>
      </c>
      <c r="O84" s="12">
        <f t="shared" si="18"/>
        <v>6368.597884848485</v>
      </c>
      <c r="P84" s="12">
        <f t="shared" si="19"/>
        <v>6428.108145454546</v>
      </c>
      <c r="Q84" s="12">
        <f t="shared" si="20"/>
        <v>6487.6184060606065</v>
      </c>
      <c r="R84" s="12">
        <f t="shared" si="21"/>
        <v>6547.1286666666665</v>
      </c>
    </row>
    <row r="85" spans="1:18" s="2" customFormat="1" ht="16.5" customHeight="1">
      <c r="A85" s="19" t="s">
        <v>117</v>
      </c>
      <c r="B85" s="20" t="s">
        <v>118</v>
      </c>
      <c r="C85" s="20">
        <v>4216</v>
      </c>
      <c r="D85" s="53">
        <f t="shared" si="13"/>
        <v>4081.8192090395482</v>
      </c>
      <c r="E85" s="62">
        <v>3966</v>
      </c>
      <c r="F85" s="58">
        <v>4360</v>
      </c>
      <c r="G85" s="55">
        <f t="shared" si="14"/>
        <v>-6.380293370652566</v>
      </c>
      <c r="H85" s="63">
        <v>354</v>
      </c>
      <c r="I85" s="12">
        <f t="shared" si="15"/>
        <v>115.81920903954803</v>
      </c>
      <c r="J85" s="61">
        <f t="shared" si="22"/>
        <v>4975.88</v>
      </c>
      <c r="K85" s="61">
        <v>4976</v>
      </c>
      <c r="L85" s="12">
        <f>D85*1.04*1.18+1</f>
        <v>5010.208533333333</v>
      </c>
      <c r="M85" s="12">
        <f t="shared" si="16"/>
        <v>5058.374000000001</v>
      </c>
      <c r="N85" s="12">
        <f t="shared" si="17"/>
        <v>5106.539466666667</v>
      </c>
      <c r="O85" s="12">
        <f t="shared" si="18"/>
        <v>5154.704933333333</v>
      </c>
      <c r="P85" s="12">
        <f t="shared" si="19"/>
        <v>5202.8704</v>
      </c>
      <c r="Q85" s="12">
        <f t="shared" si="20"/>
        <v>5251.035866666668</v>
      </c>
      <c r="R85" s="12">
        <f t="shared" si="21"/>
        <v>5299.201333333334</v>
      </c>
    </row>
    <row r="86" spans="1:18" s="2" customFormat="1" ht="15" customHeight="1">
      <c r="A86" s="19" t="s">
        <v>119</v>
      </c>
      <c r="B86" s="20" t="s">
        <v>118</v>
      </c>
      <c r="C86" s="20">
        <v>4180</v>
      </c>
      <c r="D86" s="53">
        <f t="shared" si="13"/>
        <v>4045.8192090395482</v>
      </c>
      <c r="E86" s="62">
        <v>3930</v>
      </c>
      <c r="F86" s="58">
        <v>4324</v>
      </c>
      <c r="G86" s="55">
        <f t="shared" si="14"/>
        <v>-6.433413296957724</v>
      </c>
      <c r="H86" s="63">
        <v>354</v>
      </c>
      <c r="I86" s="12">
        <f t="shared" si="15"/>
        <v>115.81920903954803</v>
      </c>
      <c r="J86" s="61">
        <f t="shared" si="22"/>
        <v>4933.4</v>
      </c>
      <c r="K86" s="61">
        <v>4933</v>
      </c>
      <c r="L86" s="12">
        <f>D86*1.04*1.18+1</f>
        <v>4966.029333333334</v>
      </c>
      <c r="M86" s="12">
        <f t="shared" si="16"/>
        <v>5013.77</v>
      </c>
      <c r="N86" s="12">
        <f t="shared" si="17"/>
        <v>5061.510666666667</v>
      </c>
      <c r="O86" s="12">
        <f t="shared" si="18"/>
        <v>5109.2513333333345</v>
      </c>
      <c r="P86" s="12">
        <f t="shared" si="19"/>
        <v>5156.992</v>
      </c>
      <c r="Q86" s="12">
        <f t="shared" si="20"/>
        <v>5204.732666666667</v>
      </c>
      <c r="R86" s="12">
        <f t="shared" si="21"/>
        <v>5252.473333333333</v>
      </c>
    </row>
    <row r="87" spans="1:18" s="2" customFormat="1" ht="16.5" customHeight="1">
      <c r="A87" s="19" t="s">
        <v>120</v>
      </c>
      <c r="B87" s="20" t="s">
        <v>121</v>
      </c>
      <c r="C87" s="20">
        <v>4720</v>
      </c>
      <c r="D87" s="53">
        <f t="shared" si="13"/>
        <v>4554.819209039548</v>
      </c>
      <c r="E87" s="62">
        <v>4439</v>
      </c>
      <c r="F87" s="58">
        <v>4880</v>
      </c>
      <c r="G87" s="55">
        <f t="shared" si="14"/>
        <v>-6.663540798369922</v>
      </c>
      <c r="H87" s="63">
        <v>354</v>
      </c>
      <c r="I87" s="12">
        <f t="shared" si="15"/>
        <v>115.81920903954803</v>
      </c>
      <c r="J87" s="61">
        <f t="shared" si="22"/>
        <v>5570.599999999999</v>
      </c>
      <c r="K87" s="61">
        <v>5571</v>
      </c>
      <c r="L87" s="12">
        <f>D87*1.04*1.18+1</f>
        <v>5590.674133333333</v>
      </c>
      <c r="M87" s="12">
        <f t="shared" si="16"/>
        <v>5644.421</v>
      </c>
      <c r="N87" s="12">
        <f t="shared" si="17"/>
        <v>5698.167866666666</v>
      </c>
      <c r="O87" s="12">
        <f t="shared" si="18"/>
        <v>5751.914733333333</v>
      </c>
      <c r="P87" s="12">
        <f t="shared" si="19"/>
        <v>5805.6616</v>
      </c>
      <c r="Q87" s="12">
        <f t="shared" si="20"/>
        <v>5859.408466666666</v>
      </c>
      <c r="R87" s="12">
        <f t="shared" si="21"/>
        <v>5913.155333333333</v>
      </c>
    </row>
    <row r="88" spans="1:18" s="2" customFormat="1" ht="16.5" customHeight="1">
      <c r="A88" s="19" t="s">
        <v>122</v>
      </c>
      <c r="B88" s="20" t="s">
        <v>121</v>
      </c>
      <c r="C88" s="20">
        <v>4684</v>
      </c>
      <c r="D88" s="53">
        <f t="shared" si="13"/>
        <v>4518.819209039548</v>
      </c>
      <c r="E88" s="62">
        <v>4403</v>
      </c>
      <c r="F88" s="58">
        <v>4844</v>
      </c>
      <c r="G88" s="55">
        <f t="shared" si="14"/>
        <v>-6.713063397201736</v>
      </c>
      <c r="H88" s="63">
        <v>354</v>
      </c>
      <c r="I88" s="12">
        <f t="shared" si="15"/>
        <v>115.81920903954803</v>
      </c>
      <c r="J88" s="61">
        <f t="shared" si="22"/>
        <v>5528.12</v>
      </c>
      <c r="K88" s="61">
        <v>5528</v>
      </c>
      <c r="L88" s="12">
        <f>D88*1.04*1.18+1</f>
        <v>5546.4949333333325</v>
      </c>
      <c r="M88" s="12">
        <f t="shared" si="16"/>
        <v>5599.817</v>
      </c>
      <c r="N88" s="12">
        <f t="shared" si="17"/>
        <v>5653.139066666667</v>
      </c>
      <c r="O88" s="12">
        <f t="shared" si="18"/>
        <v>5706.461133333332</v>
      </c>
      <c r="P88" s="12">
        <f t="shared" si="19"/>
        <v>5759.7832</v>
      </c>
      <c r="Q88" s="12">
        <f t="shared" si="20"/>
        <v>5813.1052666666665</v>
      </c>
      <c r="R88" s="12">
        <f t="shared" si="21"/>
        <v>5866.427333333333</v>
      </c>
    </row>
    <row r="89" spans="1:18" s="2" customFormat="1" ht="16.5" customHeight="1">
      <c r="A89" s="21" t="s">
        <v>123</v>
      </c>
      <c r="B89" s="20" t="s">
        <v>124</v>
      </c>
      <c r="C89" s="20"/>
      <c r="D89" s="53">
        <f t="shared" si="13"/>
        <v>3429.7410071942445</v>
      </c>
      <c r="E89" s="62">
        <v>3356</v>
      </c>
      <c r="F89" s="58">
        <v>3430</v>
      </c>
      <c r="G89" s="55">
        <f t="shared" si="14"/>
        <v>-0.007550810663431662</v>
      </c>
      <c r="H89" s="63">
        <v>556</v>
      </c>
      <c r="I89" s="12">
        <f t="shared" si="15"/>
        <v>73.7410071942446</v>
      </c>
      <c r="J89" s="56">
        <f>D89*1.18+1</f>
        <v>4048.094388489208</v>
      </c>
      <c r="K89" s="12">
        <f>D89*1.03*1.18+1</f>
        <v>4169.507220143885</v>
      </c>
      <c r="L89" s="12">
        <f>D89*1.04*1.18+1</f>
        <v>4209.978164028777</v>
      </c>
      <c r="M89" s="12">
        <f t="shared" si="16"/>
        <v>4250.449107913669</v>
      </c>
      <c r="N89" s="12">
        <f t="shared" si="17"/>
        <v>4290.920051798561</v>
      </c>
      <c r="O89" s="12">
        <f t="shared" si="18"/>
        <v>4331.390995683453</v>
      </c>
      <c r="P89" s="12">
        <f t="shared" si="19"/>
        <v>4371.861939568345</v>
      </c>
      <c r="Q89" s="12">
        <f t="shared" si="20"/>
        <v>4412.332883453238</v>
      </c>
      <c r="R89" s="12">
        <f t="shared" si="21"/>
        <v>4452.80382733813</v>
      </c>
    </row>
    <row r="90" spans="1:18" ht="16.5" customHeight="1">
      <c r="A90" s="74" t="s">
        <v>125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1:18" ht="16.5" customHeight="1">
      <c r="A91" s="10" t="s">
        <v>126</v>
      </c>
      <c r="B91" s="11" t="s">
        <v>127</v>
      </c>
      <c r="C91" s="11">
        <v>10301</v>
      </c>
      <c r="D91" s="53">
        <f aca="true" t="shared" si="23" ref="D91:D100">E91+I91</f>
        <v>9541.25641025641</v>
      </c>
      <c r="E91" s="57">
        <v>9331</v>
      </c>
      <c r="F91" s="58">
        <v>10963</v>
      </c>
      <c r="G91" s="55">
        <f aca="true" t="shared" si="24" ref="G91:G100">D91*100/F91-100</f>
        <v>-12.968563255893372</v>
      </c>
      <c r="H91" s="49">
        <v>195</v>
      </c>
      <c r="I91" s="12">
        <f aca="true" t="shared" si="25" ref="I91:I100">I$5/H91</f>
        <v>210.25641025641025</v>
      </c>
      <c r="J91" s="61">
        <f aca="true" t="shared" si="26" ref="J91:J96">C91*1.18+1</f>
        <v>12156.179999999998</v>
      </c>
      <c r="K91" s="61">
        <v>12156</v>
      </c>
      <c r="L91" s="61">
        <v>12156</v>
      </c>
      <c r="M91" s="61">
        <v>12156</v>
      </c>
      <c r="N91" s="61">
        <v>12156</v>
      </c>
      <c r="O91" s="61">
        <v>12156</v>
      </c>
      <c r="P91" s="61">
        <v>12156</v>
      </c>
      <c r="Q91" s="61">
        <v>12156</v>
      </c>
      <c r="R91" s="12">
        <f aca="true" t="shared" si="27" ref="R91:R100">D91*1.1*1.18+1</f>
        <v>12385.550820512819</v>
      </c>
    </row>
    <row r="92" spans="1:18" ht="16.5" customHeight="1">
      <c r="A92" s="21" t="s">
        <v>128</v>
      </c>
      <c r="B92" s="11"/>
      <c r="C92" s="11">
        <v>10301</v>
      </c>
      <c r="D92" s="53">
        <f t="shared" si="23"/>
        <v>9541.25641025641</v>
      </c>
      <c r="E92" s="57">
        <v>9331</v>
      </c>
      <c r="F92" s="58"/>
      <c r="G92" s="55" t="e">
        <f t="shared" si="24"/>
        <v>#DIV/0!</v>
      </c>
      <c r="H92" s="49">
        <v>195</v>
      </c>
      <c r="I92" s="12">
        <f t="shared" si="25"/>
        <v>210.25641025641025</v>
      </c>
      <c r="J92" s="61">
        <f t="shared" si="26"/>
        <v>12156.179999999998</v>
      </c>
      <c r="K92" s="61">
        <v>12156</v>
      </c>
      <c r="L92" s="61">
        <v>12156</v>
      </c>
      <c r="M92" s="61">
        <v>12156</v>
      </c>
      <c r="N92" s="61">
        <v>12156</v>
      </c>
      <c r="O92" s="61">
        <v>12156</v>
      </c>
      <c r="P92" s="61">
        <v>12156</v>
      </c>
      <c r="Q92" s="61">
        <v>12156</v>
      </c>
      <c r="R92" s="12">
        <f t="shared" si="27"/>
        <v>12385.550820512819</v>
      </c>
    </row>
    <row r="93" spans="1:18" ht="16.5" customHeight="1">
      <c r="A93" s="21" t="s">
        <v>129</v>
      </c>
      <c r="B93" s="11"/>
      <c r="C93" s="11">
        <v>9421</v>
      </c>
      <c r="D93" s="53">
        <f t="shared" si="23"/>
        <v>8720.214611872147</v>
      </c>
      <c r="E93" s="57">
        <v>8533</v>
      </c>
      <c r="F93" s="58">
        <v>10027</v>
      </c>
      <c r="G93" s="55">
        <f t="shared" si="24"/>
        <v>-13.03266568393191</v>
      </c>
      <c r="H93" s="49">
        <v>219</v>
      </c>
      <c r="I93" s="12">
        <f t="shared" si="25"/>
        <v>187.21461187214612</v>
      </c>
      <c r="J93" s="61">
        <f t="shared" si="26"/>
        <v>11117.779999999999</v>
      </c>
      <c r="K93" s="61">
        <v>11118</v>
      </c>
      <c r="L93" s="61">
        <v>11118</v>
      </c>
      <c r="M93" s="61">
        <v>11118</v>
      </c>
      <c r="N93" s="61">
        <v>11118</v>
      </c>
      <c r="O93" s="61">
        <v>11118</v>
      </c>
      <c r="P93" s="61">
        <v>11118</v>
      </c>
      <c r="Q93" s="61">
        <v>11118</v>
      </c>
      <c r="R93" s="12">
        <f t="shared" si="27"/>
        <v>11319.838566210048</v>
      </c>
    </row>
    <row r="94" spans="1:18" ht="23.25" customHeight="1">
      <c r="A94" s="10" t="s">
        <v>130</v>
      </c>
      <c r="B94" s="11" t="s">
        <v>131</v>
      </c>
      <c r="C94" s="11">
        <v>8384</v>
      </c>
      <c r="D94" s="53">
        <f t="shared" si="23"/>
        <v>7744.63503649635</v>
      </c>
      <c r="E94" s="57">
        <v>7595</v>
      </c>
      <c r="F94" s="58">
        <v>8924</v>
      </c>
      <c r="G94" s="55">
        <f t="shared" si="24"/>
        <v>-13.215654006091995</v>
      </c>
      <c r="H94" s="49">
        <v>274</v>
      </c>
      <c r="I94" s="12">
        <f t="shared" si="25"/>
        <v>149.63503649635035</v>
      </c>
      <c r="J94" s="61">
        <f t="shared" si="26"/>
        <v>9894.119999999999</v>
      </c>
      <c r="K94" s="61">
        <v>9894</v>
      </c>
      <c r="L94" s="61">
        <v>9894</v>
      </c>
      <c r="M94" s="61">
        <v>9894</v>
      </c>
      <c r="N94" s="61">
        <v>9894</v>
      </c>
      <c r="O94" s="61">
        <v>9894</v>
      </c>
      <c r="P94" s="61">
        <v>9894</v>
      </c>
      <c r="Q94" s="61">
        <v>9894</v>
      </c>
      <c r="R94" s="12">
        <f t="shared" si="27"/>
        <v>10053.536277372263</v>
      </c>
    </row>
    <row r="95" spans="1:18" ht="16.5" customHeight="1">
      <c r="A95" s="10" t="s">
        <v>132</v>
      </c>
      <c r="B95" s="11" t="s">
        <v>133</v>
      </c>
      <c r="C95" s="11">
        <v>7829</v>
      </c>
      <c r="D95" s="53">
        <f t="shared" si="23"/>
        <v>7228.123745819398</v>
      </c>
      <c r="E95" s="57">
        <v>7091</v>
      </c>
      <c r="F95" s="58">
        <v>8332</v>
      </c>
      <c r="G95" s="55">
        <f t="shared" si="24"/>
        <v>-13.248634831740304</v>
      </c>
      <c r="H95" s="49">
        <v>299</v>
      </c>
      <c r="I95" s="12">
        <f t="shared" si="25"/>
        <v>137.12374581939798</v>
      </c>
      <c r="J95" s="61">
        <f t="shared" si="26"/>
        <v>9239.22</v>
      </c>
      <c r="K95" s="61">
        <v>9239</v>
      </c>
      <c r="L95" s="61">
        <v>9239</v>
      </c>
      <c r="M95" s="61">
        <v>9239</v>
      </c>
      <c r="N95" s="61">
        <v>9239</v>
      </c>
      <c r="O95" s="61">
        <v>9239</v>
      </c>
      <c r="P95" s="61">
        <v>9239</v>
      </c>
      <c r="Q95" s="61">
        <v>9239</v>
      </c>
      <c r="R95" s="12">
        <f t="shared" si="27"/>
        <v>9383.104622073579</v>
      </c>
    </row>
    <row r="96" spans="1:18" ht="16.5" customHeight="1">
      <c r="A96" s="10" t="s">
        <v>134</v>
      </c>
      <c r="B96" s="11" t="s">
        <v>135</v>
      </c>
      <c r="C96" s="11">
        <v>8766</v>
      </c>
      <c r="D96" s="53">
        <f t="shared" si="23"/>
        <v>8105</v>
      </c>
      <c r="E96" s="57">
        <v>7941</v>
      </c>
      <c r="F96" s="58">
        <v>9330</v>
      </c>
      <c r="G96" s="55">
        <f t="shared" si="24"/>
        <v>-13.129689174705248</v>
      </c>
      <c r="H96" s="49">
        <v>250</v>
      </c>
      <c r="I96" s="12">
        <f t="shared" si="25"/>
        <v>164</v>
      </c>
      <c r="J96" s="61">
        <f t="shared" si="26"/>
        <v>10344.88</v>
      </c>
      <c r="K96" s="61">
        <v>10345</v>
      </c>
      <c r="L96" s="61">
        <v>10345</v>
      </c>
      <c r="M96" s="61">
        <v>10345</v>
      </c>
      <c r="N96" s="61">
        <v>10345</v>
      </c>
      <c r="O96" s="61">
        <v>10345</v>
      </c>
      <c r="P96" s="61">
        <v>10345</v>
      </c>
      <c r="Q96" s="61">
        <v>10345</v>
      </c>
      <c r="R96" s="12">
        <f t="shared" si="27"/>
        <v>10521.289999999999</v>
      </c>
    </row>
    <row r="97" spans="1:18" ht="12.75" customHeight="1" hidden="1">
      <c r="A97" s="10" t="s">
        <v>136</v>
      </c>
      <c r="B97" s="11" t="s">
        <v>137</v>
      </c>
      <c r="C97" s="11"/>
      <c r="D97" s="53">
        <f t="shared" si="23"/>
        <v>4112.129032258064</v>
      </c>
      <c r="E97" s="57">
        <v>4046</v>
      </c>
      <c r="F97" s="58">
        <v>4754</v>
      </c>
      <c r="G97" s="55">
        <f t="shared" si="24"/>
        <v>-13.50170314980933</v>
      </c>
      <c r="H97" s="49">
        <v>620</v>
      </c>
      <c r="I97" s="12">
        <f t="shared" si="25"/>
        <v>66.12903225806451</v>
      </c>
      <c r="J97" s="56">
        <f>D97*1.18+1</f>
        <v>4853.312258064516</v>
      </c>
      <c r="K97" s="12">
        <f>D97*1.03*1.18+1</f>
        <v>4998.881625806451</v>
      </c>
      <c r="L97" s="12">
        <f>D97*1.04*1.18+1</f>
        <v>5047.404748387097</v>
      </c>
      <c r="M97" s="12">
        <f>D97*1.05*1.18+1</f>
        <v>5095.927870967742</v>
      </c>
      <c r="N97" s="12">
        <f>D97*1.06*1.18+1</f>
        <v>5144.450993548387</v>
      </c>
      <c r="O97" s="12">
        <f>D97*1.07*1.18+1</f>
        <v>5192.974116129032</v>
      </c>
      <c r="P97" s="12">
        <f>D97*1.08*1.18+1</f>
        <v>5241.497238709677</v>
      </c>
      <c r="Q97" s="12">
        <f>D97*1.09*1.18+1</f>
        <v>5290.020361290322</v>
      </c>
      <c r="R97" s="12">
        <f t="shared" si="27"/>
        <v>5338.543483870968</v>
      </c>
    </row>
    <row r="98" spans="1:18" ht="16.5" customHeight="1">
      <c r="A98" s="21" t="s">
        <v>138</v>
      </c>
      <c r="B98" s="11"/>
      <c r="C98" s="11">
        <v>5017</v>
      </c>
      <c r="D98" s="53">
        <f t="shared" si="23"/>
        <v>4610.129032258064</v>
      </c>
      <c r="E98" s="57">
        <v>4544</v>
      </c>
      <c r="F98" s="58">
        <v>5339</v>
      </c>
      <c r="G98" s="55">
        <f t="shared" si="24"/>
        <v>-13.65182558048204</v>
      </c>
      <c r="H98" s="49">
        <v>620</v>
      </c>
      <c r="I98" s="12">
        <f t="shared" si="25"/>
        <v>66.12903225806451</v>
      </c>
      <c r="J98" s="61">
        <f>C98*1.18+1</f>
        <v>5921.0599999999995</v>
      </c>
      <c r="K98" s="61">
        <v>5921</v>
      </c>
      <c r="L98" s="61">
        <v>5921</v>
      </c>
      <c r="M98" s="61">
        <v>5921</v>
      </c>
      <c r="N98" s="61">
        <v>5921</v>
      </c>
      <c r="O98" s="61">
        <v>5921</v>
      </c>
      <c r="P98" s="61">
        <v>5921</v>
      </c>
      <c r="Q98" s="61">
        <v>5921</v>
      </c>
      <c r="R98" s="12">
        <f t="shared" si="27"/>
        <v>5984.9474838709675</v>
      </c>
    </row>
    <row r="99" spans="1:18" ht="16.5" customHeight="1">
      <c r="A99" s="10" t="s">
        <v>139</v>
      </c>
      <c r="B99" s="11" t="s">
        <v>140</v>
      </c>
      <c r="C99" s="11">
        <v>4254</v>
      </c>
      <c r="D99" s="53">
        <f t="shared" si="23"/>
        <v>3906.9473684210525</v>
      </c>
      <c r="E99" s="57">
        <v>3853</v>
      </c>
      <c r="F99" s="58">
        <v>4527</v>
      </c>
      <c r="G99" s="55">
        <f t="shared" si="24"/>
        <v>-13.696766767814182</v>
      </c>
      <c r="H99" s="49">
        <v>760</v>
      </c>
      <c r="I99" s="12">
        <f t="shared" si="25"/>
        <v>53.94736842105263</v>
      </c>
      <c r="J99" s="61">
        <f>C99*1.18+1</f>
        <v>5020.719999999999</v>
      </c>
      <c r="K99" s="61">
        <v>5021</v>
      </c>
      <c r="L99" s="61">
        <v>5021</v>
      </c>
      <c r="M99" s="61">
        <v>5021</v>
      </c>
      <c r="N99" s="61">
        <v>5021</v>
      </c>
      <c r="O99" s="61">
        <v>5021</v>
      </c>
      <c r="P99" s="61">
        <v>5021</v>
      </c>
      <c r="Q99" s="61">
        <v>5021</v>
      </c>
      <c r="R99" s="12">
        <f t="shared" si="27"/>
        <v>5072.2176842105255</v>
      </c>
    </row>
    <row r="100" spans="1:18" ht="12.75" customHeight="1" hidden="1">
      <c r="A100" s="10" t="s">
        <v>141</v>
      </c>
      <c r="B100" s="11" t="s">
        <v>142</v>
      </c>
      <c r="C100" s="11"/>
      <c r="D100" s="53">
        <f t="shared" si="23"/>
        <v>46904.71428571428</v>
      </c>
      <c r="E100" s="57">
        <v>46319</v>
      </c>
      <c r="F100" s="58">
        <v>47348</v>
      </c>
      <c r="G100" s="55">
        <f t="shared" si="24"/>
        <v>-0.9362290155565631</v>
      </c>
      <c r="H100" s="49">
        <v>70</v>
      </c>
      <c r="I100" s="12">
        <f t="shared" si="25"/>
        <v>585.7142857142857</v>
      </c>
      <c r="J100" s="56">
        <f>D100*1.18+1</f>
        <v>55348.56285714285</v>
      </c>
      <c r="K100" s="12">
        <f>D100*1.03*1.18+1</f>
        <v>57008.989742857135</v>
      </c>
      <c r="L100" s="12">
        <f>D100*1.04*1.18+1</f>
        <v>57562.46537142857</v>
      </c>
      <c r="M100" s="12">
        <f>D100*1.05*1.18+1</f>
        <v>58115.94099999999</v>
      </c>
      <c r="N100" s="12">
        <f>D100*1.06*1.18+1</f>
        <v>58669.416628571424</v>
      </c>
      <c r="O100" s="12">
        <f>D100*1.07*1.18+1</f>
        <v>59222.892257142856</v>
      </c>
      <c r="P100" s="12">
        <f>D100*1.08*1.18+1</f>
        <v>59776.36788571429</v>
      </c>
      <c r="Q100" s="12">
        <f>D100*1.09*1.18+1</f>
        <v>60329.84351428571</v>
      </c>
      <c r="R100" s="12">
        <f t="shared" si="27"/>
        <v>60883.31914285714</v>
      </c>
    </row>
    <row r="101" spans="1:18" s="22" customFormat="1" ht="21" customHeight="1">
      <c r="A101" s="75" t="s">
        <v>143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</row>
    <row r="102" spans="1:18" ht="16.5" customHeight="1">
      <c r="A102" s="10" t="s">
        <v>144</v>
      </c>
      <c r="B102" s="11" t="s">
        <v>145</v>
      </c>
      <c r="C102" s="11"/>
      <c r="D102" s="53">
        <f aca="true" t="shared" si="28" ref="D102:D133">E102+I102</f>
        <v>30499.882352941175</v>
      </c>
      <c r="E102" s="57">
        <v>29294</v>
      </c>
      <c r="F102" s="58">
        <v>29945</v>
      </c>
      <c r="G102" s="55">
        <f aca="true" t="shared" si="29" ref="G102:G133">D102*100/F102-100</f>
        <v>1.8530050190054368</v>
      </c>
      <c r="H102" s="49">
        <v>34</v>
      </c>
      <c r="I102" s="12">
        <f aca="true" t="shared" si="30" ref="I102:I133">I$5/H102</f>
        <v>1205.8823529411766</v>
      </c>
      <c r="J102" s="56">
        <f aca="true" t="shared" si="31" ref="J102:J133">D102*1.18+1</f>
        <v>35990.861176470586</v>
      </c>
      <c r="K102" s="12">
        <f aca="true" t="shared" si="32" ref="K102:K133">D102*1.03*1.18+1</f>
        <v>37070.55701176471</v>
      </c>
      <c r="L102" s="12">
        <f aca="true" t="shared" si="33" ref="L102:L133">D102*1.04*1.18+1</f>
        <v>37430.45562352941</v>
      </c>
      <c r="M102" s="12">
        <f aca="true" t="shared" si="34" ref="M102:M133">D102*1.05*1.18+1</f>
        <v>37790.354235294115</v>
      </c>
      <c r="N102" s="12">
        <f aca="true" t="shared" si="35" ref="N102:N133">D102*1.06*1.18+1</f>
        <v>38150.25284705882</v>
      </c>
      <c r="O102" s="12">
        <f aca="true" t="shared" si="36" ref="O102:O133">D102*1.07*1.18+1</f>
        <v>38510.15145882353</v>
      </c>
      <c r="P102" s="12">
        <f aca="true" t="shared" si="37" ref="P102:P133">D102*1.08*1.18+1</f>
        <v>38870.05007058824</v>
      </c>
      <c r="Q102" s="12">
        <f aca="true" t="shared" si="38" ref="Q102:Q133">D102*1.09*1.18+1</f>
        <v>39229.94868235294</v>
      </c>
      <c r="R102" s="12">
        <f aca="true" t="shared" si="39" ref="R102:R133">D102*1.1*1.18+1</f>
        <v>39589.847294117644</v>
      </c>
    </row>
    <row r="103" spans="1:18" ht="16.5" customHeight="1">
      <c r="A103" s="10" t="s">
        <v>146</v>
      </c>
      <c r="B103" s="11" t="s">
        <v>147</v>
      </c>
      <c r="C103" s="11"/>
      <c r="D103" s="53">
        <f t="shared" si="28"/>
        <v>35973.42857142857</v>
      </c>
      <c r="E103" s="57">
        <v>34802</v>
      </c>
      <c r="F103" s="58">
        <v>35576</v>
      </c>
      <c r="G103" s="55">
        <f t="shared" si="29"/>
        <v>1.1171255099746276</v>
      </c>
      <c r="H103" s="49">
        <v>35</v>
      </c>
      <c r="I103" s="12">
        <f t="shared" si="30"/>
        <v>1171.4285714285713</v>
      </c>
      <c r="J103" s="56">
        <f t="shared" si="31"/>
        <v>42449.64571428571</v>
      </c>
      <c r="K103" s="12">
        <f t="shared" si="32"/>
        <v>43723.10508571429</v>
      </c>
      <c r="L103" s="12">
        <f t="shared" si="33"/>
        <v>44147.591542857146</v>
      </c>
      <c r="M103" s="12">
        <f t="shared" si="34"/>
        <v>44572.078</v>
      </c>
      <c r="N103" s="12">
        <f t="shared" si="35"/>
        <v>44996.56445714286</v>
      </c>
      <c r="O103" s="12">
        <f t="shared" si="36"/>
        <v>45421.05091428571</v>
      </c>
      <c r="P103" s="12">
        <f t="shared" si="37"/>
        <v>45845.537371428574</v>
      </c>
      <c r="Q103" s="12">
        <f t="shared" si="38"/>
        <v>46270.02382857143</v>
      </c>
      <c r="R103" s="12">
        <f t="shared" si="39"/>
        <v>46694.510285714285</v>
      </c>
    </row>
    <row r="104" spans="1:18" ht="16.5" customHeight="1">
      <c r="A104" s="10" t="s">
        <v>148</v>
      </c>
      <c r="B104" s="23" t="s">
        <v>149</v>
      </c>
      <c r="C104" s="23"/>
      <c r="D104" s="53">
        <f t="shared" si="28"/>
        <v>38646.63636363636</v>
      </c>
      <c r="E104" s="57">
        <v>36783</v>
      </c>
      <c r="F104" s="58">
        <v>37601</v>
      </c>
      <c r="G104" s="55">
        <f t="shared" si="29"/>
        <v>2.780873816218616</v>
      </c>
      <c r="H104" s="49">
        <v>22</v>
      </c>
      <c r="I104" s="12">
        <f t="shared" si="30"/>
        <v>1863.6363636363637</v>
      </c>
      <c r="J104" s="56">
        <f t="shared" si="31"/>
        <v>45604.0309090909</v>
      </c>
      <c r="K104" s="12">
        <f t="shared" si="32"/>
        <v>46972.121836363636</v>
      </c>
      <c r="L104" s="12">
        <f t="shared" si="33"/>
        <v>47428.152145454544</v>
      </c>
      <c r="M104" s="12">
        <f t="shared" si="34"/>
        <v>47884.18245454545</v>
      </c>
      <c r="N104" s="12">
        <f t="shared" si="35"/>
        <v>48340.212763636366</v>
      </c>
      <c r="O104" s="12">
        <f t="shared" si="36"/>
        <v>48796.24307272727</v>
      </c>
      <c r="P104" s="12">
        <f t="shared" si="37"/>
        <v>49252.27338181818</v>
      </c>
      <c r="Q104" s="12">
        <f t="shared" si="38"/>
        <v>49708.30369090909</v>
      </c>
      <c r="R104" s="12">
        <f t="shared" si="39"/>
        <v>50164.334</v>
      </c>
    </row>
    <row r="105" spans="1:18" ht="16.5" customHeight="1">
      <c r="A105" s="10" t="s">
        <v>150</v>
      </c>
      <c r="B105" s="11" t="s">
        <v>151</v>
      </c>
      <c r="C105" s="11"/>
      <c r="D105" s="53">
        <f t="shared" si="28"/>
        <v>44992.63636363636</v>
      </c>
      <c r="E105" s="57">
        <v>43129</v>
      </c>
      <c r="F105" s="58">
        <v>44088</v>
      </c>
      <c r="G105" s="55">
        <f t="shared" si="29"/>
        <v>2.051887959617943</v>
      </c>
      <c r="H105" s="49">
        <v>22</v>
      </c>
      <c r="I105" s="12">
        <f t="shared" si="30"/>
        <v>1863.6363636363637</v>
      </c>
      <c r="J105" s="56">
        <f t="shared" si="31"/>
        <v>53092.310909090906</v>
      </c>
      <c r="K105" s="12">
        <f t="shared" si="32"/>
        <v>54685.050236363626</v>
      </c>
      <c r="L105" s="12">
        <f t="shared" si="33"/>
        <v>55215.96334545455</v>
      </c>
      <c r="M105" s="12">
        <f t="shared" si="34"/>
        <v>55746.87645454545</v>
      </c>
      <c r="N105" s="12">
        <f t="shared" si="35"/>
        <v>56277.789563636354</v>
      </c>
      <c r="O105" s="12">
        <f t="shared" si="36"/>
        <v>56808.702672727275</v>
      </c>
      <c r="P105" s="12">
        <f t="shared" si="37"/>
        <v>57339.615781818175</v>
      </c>
      <c r="Q105" s="12">
        <f t="shared" si="38"/>
        <v>57870.52889090908</v>
      </c>
      <c r="R105" s="12">
        <f t="shared" si="39"/>
        <v>58401.441999999995</v>
      </c>
    </row>
    <row r="106" spans="1:18" ht="16.5" customHeight="1">
      <c r="A106" s="10" t="s">
        <v>152</v>
      </c>
      <c r="B106" s="11" t="s">
        <v>153</v>
      </c>
      <c r="C106" s="11"/>
      <c r="D106" s="53">
        <f t="shared" si="28"/>
        <v>15902.90909090909</v>
      </c>
      <c r="E106" s="57">
        <v>15437</v>
      </c>
      <c r="F106" s="58">
        <v>15780</v>
      </c>
      <c r="G106" s="55">
        <f t="shared" si="29"/>
        <v>0.7788915773706577</v>
      </c>
      <c r="H106" s="49">
        <v>88</v>
      </c>
      <c r="I106" s="12">
        <f t="shared" si="30"/>
        <v>465.90909090909093</v>
      </c>
      <c r="J106" s="56">
        <f t="shared" si="31"/>
        <v>18766.432727272724</v>
      </c>
      <c r="K106" s="12">
        <f t="shared" si="32"/>
        <v>19329.395709090906</v>
      </c>
      <c r="L106" s="12">
        <f t="shared" si="33"/>
        <v>19517.050036363635</v>
      </c>
      <c r="M106" s="12">
        <f t="shared" si="34"/>
        <v>19704.704363636363</v>
      </c>
      <c r="N106" s="12">
        <f t="shared" si="35"/>
        <v>19892.358690909092</v>
      </c>
      <c r="O106" s="12">
        <f t="shared" si="36"/>
        <v>20080.013018181817</v>
      </c>
      <c r="P106" s="12">
        <f t="shared" si="37"/>
        <v>20267.667345454545</v>
      </c>
      <c r="Q106" s="12">
        <f t="shared" si="38"/>
        <v>20455.321672727274</v>
      </c>
      <c r="R106" s="12">
        <f t="shared" si="39"/>
        <v>20642.976</v>
      </c>
    </row>
    <row r="107" spans="1:18" ht="16.5" customHeight="1">
      <c r="A107" s="10" t="s">
        <v>154</v>
      </c>
      <c r="B107" s="11" t="s">
        <v>155</v>
      </c>
      <c r="C107" s="11"/>
      <c r="D107" s="53">
        <f t="shared" si="28"/>
        <v>17044.367346938776</v>
      </c>
      <c r="E107" s="57">
        <v>16626</v>
      </c>
      <c r="F107" s="58">
        <v>16996</v>
      </c>
      <c r="G107" s="55">
        <f t="shared" si="29"/>
        <v>0.2845807657023727</v>
      </c>
      <c r="H107" s="49">
        <v>98</v>
      </c>
      <c r="I107" s="12">
        <f t="shared" si="30"/>
        <v>418.3673469387755</v>
      </c>
      <c r="J107" s="56">
        <f t="shared" si="31"/>
        <v>20113.353469387755</v>
      </c>
      <c r="K107" s="12">
        <f t="shared" si="32"/>
        <v>20716.724073469388</v>
      </c>
      <c r="L107" s="12">
        <f t="shared" si="33"/>
        <v>20917.847608163265</v>
      </c>
      <c r="M107" s="12">
        <f t="shared" si="34"/>
        <v>21118.971142857146</v>
      </c>
      <c r="N107" s="12">
        <f t="shared" si="35"/>
        <v>21320.094677551024</v>
      </c>
      <c r="O107" s="12">
        <f t="shared" si="36"/>
        <v>21521.2182122449</v>
      </c>
      <c r="P107" s="12">
        <f t="shared" si="37"/>
        <v>21722.341746938775</v>
      </c>
      <c r="Q107" s="12">
        <f t="shared" si="38"/>
        <v>21923.465281632652</v>
      </c>
      <c r="R107" s="12">
        <f t="shared" si="39"/>
        <v>22124.58881632653</v>
      </c>
    </row>
    <row r="108" spans="1:18" ht="16.5" customHeight="1">
      <c r="A108" s="10" t="s">
        <v>156</v>
      </c>
      <c r="B108" s="11" t="s">
        <v>157</v>
      </c>
      <c r="C108" s="11"/>
      <c r="D108" s="53">
        <f t="shared" si="28"/>
        <v>15084.083333333334</v>
      </c>
      <c r="E108" s="57">
        <v>14657</v>
      </c>
      <c r="F108" s="58">
        <v>14983</v>
      </c>
      <c r="G108" s="55">
        <f t="shared" si="29"/>
        <v>0.6746534961845754</v>
      </c>
      <c r="H108" s="49">
        <v>96</v>
      </c>
      <c r="I108" s="12">
        <f t="shared" si="30"/>
        <v>427.0833333333333</v>
      </c>
      <c r="J108" s="56">
        <f t="shared" si="31"/>
        <v>17800.218333333334</v>
      </c>
      <c r="K108" s="12">
        <f t="shared" si="32"/>
        <v>18334.194883333334</v>
      </c>
      <c r="L108" s="12">
        <f t="shared" si="33"/>
        <v>18512.18706666667</v>
      </c>
      <c r="M108" s="12">
        <f t="shared" si="34"/>
        <v>18690.17925</v>
      </c>
      <c r="N108" s="12">
        <f t="shared" si="35"/>
        <v>18868.171433333333</v>
      </c>
      <c r="O108" s="12">
        <f t="shared" si="36"/>
        <v>19046.16361666667</v>
      </c>
      <c r="P108" s="12">
        <f t="shared" si="37"/>
        <v>19224.1558</v>
      </c>
      <c r="Q108" s="12">
        <f t="shared" si="38"/>
        <v>19402.147983333336</v>
      </c>
      <c r="R108" s="12">
        <f t="shared" si="39"/>
        <v>19580.140166666668</v>
      </c>
    </row>
    <row r="109" spans="1:18" ht="16.5" customHeight="1">
      <c r="A109" s="10" t="s">
        <v>158</v>
      </c>
      <c r="B109" s="11" t="s">
        <v>159</v>
      </c>
      <c r="C109" s="11"/>
      <c r="D109" s="53">
        <f t="shared" si="28"/>
        <v>16700.625</v>
      </c>
      <c r="E109" s="57">
        <v>16060</v>
      </c>
      <c r="F109" s="58">
        <v>16417</v>
      </c>
      <c r="G109" s="55">
        <f t="shared" si="29"/>
        <v>1.7276298958396836</v>
      </c>
      <c r="H109" s="49">
        <v>64</v>
      </c>
      <c r="I109" s="12">
        <f t="shared" si="30"/>
        <v>640.625</v>
      </c>
      <c r="J109" s="56">
        <f t="shared" si="31"/>
        <v>19707.7375</v>
      </c>
      <c r="K109" s="12">
        <f t="shared" si="32"/>
        <v>20298.939625</v>
      </c>
      <c r="L109" s="12">
        <f t="shared" si="33"/>
        <v>20496.007</v>
      </c>
      <c r="M109" s="12">
        <f t="shared" si="34"/>
        <v>20693.074375</v>
      </c>
      <c r="N109" s="12">
        <f t="shared" si="35"/>
        <v>20890.141750000003</v>
      </c>
      <c r="O109" s="12">
        <f t="shared" si="36"/>
        <v>21087.209125</v>
      </c>
      <c r="P109" s="12">
        <f t="shared" si="37"/>
        <v>21284.276500000004</v>
      </c>
      <c r="Q109" s="12">
        <f t="shared" si="38"/>
        <v>21481.343875000002</v>
      </c>
      <c r="R109" s="12">
        <f t="shared" si="39"/>
        <v>21678.411249999997</v>
      </c>
    </row>
    <row r="110" spans="1:18" ht="16.5" customHeight="1">
      <c r="A110" s="10" t="s">
        <v>160</v>
      </c>
      <c r="B110" s="11" t="s">
        <v>161</v>
      </c>
      <c r="C110" s="11"/>
      <c r="D110" s="53">
        <f t="shared" si="28"/>
        <v>33392.10810810811</v>
      </c>
      <c r="E110" s="57">
        <v>32284</v>
      </c>
      <c r="F110" s="58">
        <v>33002</v>
      </c>
      <c r="G110" s="55">
        <f t="shared" si="29"/>
        <v>1.1820741412887372</v>
      </c>
      <c r="H110" s="49">
        <v>37</v>
      </c>
      <c r="I110" s="12">
        <f t="shared" si="30"/>
        <v>1108.1081081081081</v>
      </c>
      <c r="J110" s="56">
        <f t="shared" si="31"/>
        <v>39403.68756756756</v>
      </c>
      <c r="K110" s="12">
        <f t="shared" si="32"/>
        <v>40585.76819459459</v>
      </c>
      <c r="L110" s="12">
        <f t="shared" si="33"/>
        <v>40979.79507027027</v>
      </c>
      <c r="M110" s="12">
        <f t="shared" si="34"/>
        <v>41373.82194594594</v>
      </c>
      <c r="N110" s="12">
        <f t="shared" si="35"/>
        <v>41767.84882162162</v>
      </c>
      <c r="O110" s="12">
        <f t="shared" si="36"/>
        <v>42161.8756972973</v>
      </c>
      <c r="P110" s="12">
        <f t="shared" si="37"/>
        <v>42555.90257297297</v>
      </c>
      <c r="Q110" s="12">
        <f t="shared" si="38"/>
        <v>42949.92944864865</v>
      </c>
      <c r="R110" s="12">
        <f t="shared" si="39"/>
        <v>43343.956324324325</v>
      </c>
    </row>
    <row r="111" spans="1:18" ht="16.5" customHeight="1">
      <c r="A111" s="10" t="s">
        <v>162</v>
      </c>
      <c r="B111" s="11" t="s">
        <v>163</v>
      </c>
      <c r="C111" s="11"/>
      <c r="D111" s="53">
        <f t="shared" si="28"/>
        <v>23627.11111111111</v>
      </c>
      <c r="E111" s="57">
        <v>22716</v>
      </c>
      <c r="F111" s="58">
        <v>23221</v>
      </c>
      <c r="G111" s="55">
        <f t="shared" si="29"/>
        <v>1.7488958749025016</v>
      </c>
      <c r="H111" s="49">
        <v>45</v>
      </c>
      <c r="I111" s="12">
        <f t="shared" si="30"/>
        <v>911.1111111111111</v>
      </c>
      <c r="J111" s="56">
        <f t="shared" si="31"/>
        <v>27880.991111111107</v>
      </c>
      <c r="K111" s="12">
        <f t="shared" si="32"/>
        <v>28717.390844444442</v>
      </c>
      <c r="L111" s="12">
        <f t="shared" si="33"/>
        <v>28996.19075555555</v>
      </c>
      <c r="M111" s="12">
        <f t="shared" si="34"/>
        <v>29274.990666666665</v>
      </c>
      <c r="N111" s="12">
        <f t="shared" si="35"/>
        <v>29553.790577777774</v>
      </c>
      <c r="O111" s="12">
        <f t="shared" si="36"/>
        <v>29832.590488888887</v>
      </c>
      <c r="P111" s="12">
        <f t="shared" si="37"/>
        <v>30111.390399999997</v>
      </c>
      <c r="Q111" s="12">
        <f t="shared" si="38"/>
        <v>30390.19031111111</v>
      </c>
      <c r="R111" s="12">
        <f t="shared" si="39"/>
        <v>30668.99022222222</v>
      </c>
    </row>
    <row r="112" spans="1:18" ht="16.5" customHeight="1">
      <c r="A112" s="10" t="s">
        <v>164</v>
      </c>
      <c r="B112" s="11" t="s">
        <v>165</v>
      </c>
      <c r="C112" s="11"/>
      <c r="D112" s="53">
        <f t="shared" si="28"/>
        <v>22548.73469387755</v>
      </c>
      <c r="E112" s="57">
        <v>21712</v>
      </c>
      <c r="F112" s="58">
        <v>22194</v>
      </c>
      <c r="G112" s="55">
        <f t="shared" si="29"/>
        <v>1.5983360091806418</v>
      </c>
      <c r="H112" s="49">
        <v>49</v>
      </c>
      <c r="I112" s="12">
        <f t="shared" si="30"/>
        <v>836.734693877551</v>
      </c>
      <c r="J112" s="56">
        <f t="shared" si="31"/>
        <v>26608.50693877551</v>
      </c>
      <c r="K112" s="12">
        <f t="shared" si="32"/>
        <v>27406.732146938775</v>
      </c>
      <c r="L112" s="12">
        <f t="shared" si="33"/>
        <v>27672.80721632653</v>
      </c>
      <c r="M112" s="12">
        <f t="shared" si="34"/>
        <v>27938.882285714284</v>
      </c>
      <c r="N112" s="12">
        <f t="shared" si="35"/>
        <v>28204.95735510204</v>
      </c>
      <c r="O112" s="12">
        <f t="shared" si="36"/>
        <v>28471.0324244898</v>
      </c>
      <c r="P112" s="12">
        <f t="shared" si="37"/>
        <v>28737.107493877553</v>
      </c>
      <c r="Q112" s="12">
        <f t="shared" si="38"/>
        <v>29003.182563265305</v>
      </c>
      <c r="R112" s="12">
        <f t="shared" si="39"/>
        <v>29269.25763265306</v>
      </c>
    </row>
    <row r="113" spans="1:18" ht="16.5" customHeight="1">
      <c r="A113" s="10" t="s">
        <v>166</v>
      </c>
      <c r="B113" s="11" t="s">
        <v>167</v>
      </c>
      <c r="C113" s="11"/>
      <c r="D113" s="53">
        <f t="shared" si="28"/>
        <v>21087.896551724138</v>
      </c>
      <c r="E113" s="57">
        <v>20381</v>
      </c>
      <c r="F113" s="58">
        <v>20834</v>
      </c>
      <c r="G113" s="55">
        <f t="shared" si="29"/>
        <v>1.2186644510134244</v>
      </c>
      <c r="H113" s="49">
        <v>58</v>
      </c>
      <c r="I113" s="12">
        <f t="shared" si="30"/>
        <v>706.8965517241379</v>
      </c>
      <c r="J113" s="56">
        <f t="shared" si="31"/>
        <v>24884.71793103448</v>
      </c>
      <c r="K113" s="12">
        <f t="shared" si="32"/>
        <v>25631.229468965517</v>
      </c>
      <c r="L113" s="12">
        <f t="shared" si="33"/>
        <v>25880.06664827586</v>
      </c>
      <c r="M113" s="12">
        <f t="shared" si="34"/>
        <v>26128.903827586208</v>
      </c>
      <c r="N113" s="12">
        <f t="shared" si="35"/>
        <v>26377.74100689655</v>
      </c>
      <c r="O113" s="12">
        <f t="shared" si="36"/>
        <v>26626.578186206894</v>
      </c>
      <c r="P113" s="12">
        <f t="shared" si="37"/>
        <v>26875.415365517238</v>
      </c>
      <c r="Q113" s="12">
        <f t="shared" si="38"/>
        <v>27124.25254482759</v>
      </c>
      <c r="R113" s="12">
        <f t="shared" si="39"/>
        <v>27373.08972413793</v>
      </c>
    </row>
    <row r="114" spans="1:18" ht="16.5" customHeight="1">
      <c r="A114" s="10" t="s">
        <v>168</v>
      </c>
      <c r="B114" s="11" t="s">
        <v>169</v>
      </c>
      <c r="C114" s="11"/>
      <c r="D114" s="53">
        <f t="shared" si="28"/>
        <v>13646.5</v>
      </c>
      <c r="E114" s="57">
        <v>13134</v>
      </c>
      <c r="F114" s="58">
        <v>13426</v>
      </c>
      <c r="G114" s="55">
        <f t="shared" si="29"/>
        <v>1.6423357664233578</v>
      </c>
      <c r="H114" s="49">
        <v>80</v>
      </c>
      <c r="I114" s="12">
        <f t="shared" si="30"/>
        <v>512.5</v>
      </c>
      <c r="J114" s="56">
        <f t="shared" si="31"/>
        <v>16103.869999999999</v>
      </c>
      <c r="K114" s="12">
        <f t="shared" si="32"/>
        <v>16586.9561</v>
      </c>
      <c r="L114" s="12">
        <f t="shared" si="33"/>
        <v>16747.9848</v>
      </c>
      <c r="M114" s="12">
        <f t="shared" si="34"/>
        <v>16909.0135</v>
      </c>
      <c r="N114" s="12">
        <f t="shared" si="35"/>
        <v>17070.0422</v>
      </c>
      <c r="O114" s="12">
        <f t="shared" si="36"/>
        <v>17231.0709</v>
      </c>
      <c r="P114" s="12">
        <f t="shared" si="37"/>
        <v>17392.0996</v>
      </c>
      <c r="Q114" s="12">
        <f t="shared" si="38"/>
        <v>17553.1283</v>
      </c>
      <c r="R114" s="12">
        <f t="shared" si="39"/>
        <v>17714.157</v>
      </c>
    </row>
    <row r="115" spans="1:18" ht="16.5" customHeight="1">
      <c r="A115" s="10" t="s">
        <v>170</v>
      </c>
      <c r="B115" s="11"/>
      <c r="C115" s="11"/>
      <c r="D115" s="53">
        <f t="shared" si="28"/>
        <v>15205.5</v>
      </c>
      <c r="E115" s="57">
        <v>14693</v>
      </c>
      <c r="F115" s="58">
        <v>15020</v>
      </c>
      <c r="G115" s="55">
        <f t="shared" si="29"/>
        <v>1.2350199733688356</v>
      </c>
      <c r="H115" s="49">
        <v>80</v>
      </c>
      <c r="I115" s="12">
        <f t="shared" si="30"/>
        <v>512.5</v>
      </c>
      <c r="J115" s="56">
        <f t="shared" si="31"/>
        <v>17943.489999999998</v>
      </c>
      <c r="K115" s="12">
        <f t="shared" si="32"/>
        <v>18481.7647</v>
      </c>
      <c r="L115" s="12">
        <f t="shared" si="33"/>
        <v>18661.1896</v>
      </c>
      <c r="M115" s="12">
        <f t="shared" si="34"/>
        <v>18840.6145</v>
      </c>
      <c r="N115" s="12">
        <f t="shared" si="35"/>
        <v>19020.039399999998</v>
      </c>
      <c r="O115" s="12">
        <f t="shared" si="36"/>
        <v>19199.4643</v>
      </c>
      <c r="P115" s="12">
        <f t="shared" si="37"/>
        <v>19378.8892</v>
      </c>
      <c r="Q115" s="12">
        <f t="shared" si="38"/>
        <v>19558.314100000003</v>
      </c>
      <c r="R115" s="12">
        <f t="shared" si="39"/>
        <v>19737.739</v>
      </c>
    </row>
    <row r="116" spans="1:18" ht="16.5" customHeight="1">
      <c r="A116" s="10" t="s">
        <v>171</v>
      </c>
      <c r="B116" s="11" t="s">
        <v>172</v>
      </c>
      <c r="C116" s="11"/>
      <c r="D116" s="53">
        <f t="shared" si="28"/>
        <v>35383</v>
      </c>
      <c r="E116" s="57">
        <v>34383</v>
      </c>
      <c r="F116" s="58">
        <v>35148</v>
      </c>
      <c r="G116" s="55">
        <f t="shared" si="29"/>
        <v>0.668601342892913</v>
      </c>
      <c r="H116" s="49">
        <v>41</v>
      </c>
      <c r="I116" s="12">
        <f t="shared" si="30"/>
        <v>1000</v>
      </c>
      <c r="J116" s="56">
        <f t="shared" si="31"/>
        <v>41752.939999999995</v>
      </c>
      <c r="K116" s="12">
        <f t="shared" si="32"/>
        <v>43005.498199999995</v>
      </c>
      <c r="L116" s="12">
        <f t="shared" si="33"/>
        <v>43423.0176</v>
      </c>
      <c r="M116" s="12">
        <f t="shared" si="34"/>
        <v>43840.537</v>
      </c>
      <c r="N116" s="12">
        <f t="shared" si="35"/>
        <v>44258.0564</v>
      </c>
      <c r="O116" s="12">
        <f t="shared" si="36"/>
        <v>44675.575800000006</v>
      </c>
      <c r="P116" s="12">
        <f t="shared" si="37"/>
        <v>45093.095199999996</v>
      </c>
      <c r="Q116" s="12">
        <f t="shared" si="38"/>
        <v>45510.6146</v>
      </c>
      <c r="R116" s="12">
        <f t="shared" si="39"/>
        <v>45928.134</v>
      </c>
    </row>
    <row r="117" spans="1:18" ht="16.5" customHeight="1">
      <c r="A117" s="21" t="s">
        <v>173</v>
      </c>
      <c r="B117" s="11"/>
      <c r="C117" s="11"/>
      <c r="D117" s="53">
        <f t="shared" si="28"/>
        <v>39321.28571428572</v>
      </c>
      <c r="E117" s="57">
        <v>37857</v>
      </c>
      <c r="F117" s="58">
        <v>38698</v>
      </c>
      <c r="G117" s="55">
        <f t="shared" si="29"/>
        <v>1.6106406384973866</v>
      </c>
      <c r="H117" s="49">
        <v>28</v>
      </c>
      <c r="I117" s="12">
        <f t="shared" si="30"/>
        <v>1464.2857142857142</v>
      </c>
      <c r="J117" s="56">
        <f t="shared" si="31"/>
        <v>46400.11714285715</v>
      </c>
      <c r="K117" s="12">
        <f t="shared" si="32"/>
        <v>47792.09065714286</v>
      </c>
      <c r="L117" s="12">
        <f t="shared" si="33"/>
        <v>48256.081828571434</v>
      </c>
      <c r="M117" s="12">
        <f t="shared" si="34"/>
        <v>48720.073000000004</v>
      </c>
      <c r="N117" s="12">
        <f t="shared" si="35"/>
        <v>49184.064171428574</v>
      </c>
      <c r="O117" s="12">
        <f t="shared" si="36"/>
        <v>49648.05534285715</v>
      </c>
      <c r="P117" s="12">
        <f t="shared" si="37"/>
        <v>50112.04651428572</v>
      </c>
      <c r="Q117" s="12">
        <f t="shared" si="38"/>
        <v>50576.037685714284</v>
      </c>
      <c r="R117" s="12">
        <f t="shared" si="39"/>
        <v>51040.02885714286</v>
      </c>
    </row>
    <row r="118" spans="1:18" ht="20.25" customHeight="1">
      <c r="A118" s="10" t="s">
        <v>174</v>
      </c>
      <c r="B118" s="11" t="s">
        <v>175</v>
      </c>
      <c r="C118" s="11"/>
      <c r="D118" s="53">
        <f t="shared" si="28"/>
        <v>27791</v>
      </c>
      <c r="E118" s="57">
        <v>26766</v>
      </c>
      <c r="F118" s="58">
        <v>27361</v>
      </c>
      <c r="G118" s="55">
        <f t="shared" si="29"/>
        <v>1.5715799861116153</v>
      </c>
      <c r="H118" s="49">
        <v>40</v>
      </c>
      <c r="I118" s="12">
        <f t="shared" si="30"/>
        <v>1025</v>
      </c>
      <c r="J118" s="56">
        <f t="shared" si="31"/>
        <v>32794.38</v>
      </c>
      <c r="K118" s="12">
        <f t="shared" si="32"/>
        <v>33778.1814</v>
      </c>
      <c r="L118" s="12">
        <f t="shared" si="33"/>
        <v>34106.1152</v>
      </c>
      <c r="M118" s="12">
        <f t="shared" si="34"/>
        <v>34434.049</v>
      </c>
      <c r="N118" s="12">
        <f t="shared" si="35"/>
        <v>34761.9828</v>
      </c>
      <c r="O118" s="12">
        <f t="shared" si="36"/>
        <v>35089.916600000004</v>
      </c>
      <c r="P118" s="12">
        <f t="shared" si="37"/>
        <v>35417.8504</v>
      </c>
      <c r="Q118" s="12">
        <f t="shared" si="38"/>
        <v>35745.7842</v>
      </c>
      <c r="R118" s="12">
        <f t="shared" si="39"/>
        <v>36073.718</v>
      </c>
    </row>
    <row r="119" spans="1:18" ht="20.25" customHeight="1">
      <c r="A119" s="14" t="s">
        <v>176</v>
      </c>
      <c r="B119" s="11"/>
      <c r="C119" s="11"/>
      <c r="D119" s="53">
        <f t="shared" si="28"/>
        <v>19487.79365079365</v>
      </c>
      <c r="E119" s="57">
        <v>18837</v>
      </c>
      <c r="F119" s="58">
        <v>19255</v>
      </c>
      <c r="G119" s="55">
        <f t="shared" si="29"/>
        <v>1.2090036395411516</v>
      </c>
      <c r="H119" s="49">
        <v>63</v>
      </c>
      <c r="I119" s="12">
        <f t="shared" si="30"/>
        <v>650.7936507936508</v>
      </c>
      <c r="J119" s="56">
        <f t="shared" si="31"/>
        <v>22996.596507936505</v>
      </c>
      <c r="K119" s="12">
        <f t="shared" si="32"/>
        <v>23686.464403174603</v>
      </c>
      <c r="L119" s="12">
        <f t="shared" si="33"/>
        <v>23916.420368253966</v>
      </c>
      <c r="M119" s="12">
        <f t="shared" si="34"/>
        <v>24146.376333333334</v>
      </c>
      <c r="N119" s="12">
        <f t="shared" si="35"/>
        <v>24376.332298412697</v>
      </c>
      <c r="O119" s="12">
        <f t="shared" si="36"/>
        <v>24606.288263492064</v>
      </c>
      <c r="P119" s="12">
        <f t="shared" si="37"/>
        <v>24836.244228571428</v>
      </c>
      <c r="Q119" s="12">
        <f t="shared" si="38"/>
        <v>25066.20019365079</v>
      </c>
      <c r="R119" s="12">
        <f t="shared" si="39"/>
        <v>25296.156158730162</v>
      </c>
    </row>
    <row r="120" spans="1:18" ht="16.5" customHeight="1">
      <c r="A120" s="10" t="s">
        <v>177</v>
      </c>
      <c r="B120" s="11" t="s">
        <v>178</v>
      </c>
      <c r="C120" s="11"/>
      <c r="D120" s="53">
        <f t="shared" si="28"/>
        <v>13854.645161290322</v>
      </c>
      <c r="E120" s="57">
        <v>13524</v>
      </c>
      <c r="F120" s="58">
        <v>13825</v>
      </c>
      <c r="G120" s="55">
        <f t="shared" si="29"/>
        <v>0.21443154640377315</v>
      </c>
      <c r="H120" s="49">
        <v>124</v>
      </c>
      <c r="I120" s="12">
        <f t="shared" si="30"/>
        <v>330.64516129032256</v>
      </c>
      <c r="J120" s="56">
        <f t="shared" si="31"/>
        <v>16349.48129032258</v>
      </c>
      <c r="K120" s="12">
        <f t="shared" si="32"/>
        <v>16839.935729032255</v>
      </c>
      <c r="L120" s="12">
        <f t="shared" si="33"/>
        <v>17003.42054193548</v>
      </c>
      <c r="M120" s="12">
        <f t="shared" si="34"/>
        <v>17166.90535483871</v>
      </c>
      <c r="N120" s="12">
        <f t="shared" si="35"/>
        <v>17330.390167741934</v>
      </c>
      <c r="O120" s="12">
        <f t="shared" si="36"/>
        <v>17493.87498064516</v>
      </c>
      <c r="P120" s="12">
        <f t="shared" si="37"/>
        <v>17657.35979354839</v>
      </c>
      <c r="Q120" s="12">
        <f t="shared" si="38"/>
        <v>17820.844606451614</v>
      </c>
      <c r="R120" s="12">
        <f t="shared" si="39"/>
        <v>17984.32941935484</v>
      </c>
    </row>
    <row r="121" spans="1:18" ht="16.5" customHeight="1">
      <c r="A121" s="10" t="s">
        <v>179</v>
      </c>
      <c r="B121" s="11" t="s">
        <v>178</v>
      </c>
      <c r="C121" s="11"/>
      <c r="D121" s="53">
        <f t="shared" si="28"/>
        <v>11111.070707070707</v>
      </c>
      <c r="E121" s="57">
        <v>10904</v>
      </c>
      <c r="F121" s="58">
        <v>11147</v>
      </c>
      <c r="G121" s="55">
        <f t="shared" si="29"/>
        <v>-0.3223225345769549</v>
      </c>
      <c r="H121" s="49">
        <v>198</v>
      </c>
      <c r="I121" s="12">
        <f t="shared" si="30"/>
        <v>207.07070707070707</v>
      </c>
      <c r="J121" s="56">
        <f t="shared" si="31"/>
        <v>13112.063434343434</v>
      </c>
      <c r="K121" s="12">
        <f t="shared" si="32"/>
        <v>13505.395337373737</v>
      </c>
      <c r="L121" s="12">
        <f t="shared" si="33"/>
        <v>13636.505971717172</v>
      </c>
      <c r="M121" s="12">
        <f t="shared" si="34"/>
        <v>13767.616606060607</v>
      </c>
      <c r="N121" s="12">
        <f t="shared" si="35"/>
        <v>13898.727240404041</v>
      </c>
      <c r="O121" s="12">
        <f t="shared" si="36"/>
        <v>14029.837874747473</v>
      </c>
      <c r="P121" s="12">
        <f t="shared" si="37"/>
        <v>14160.94850909091</v>
      </c>
      <c r="Q121" s="12">
        <f t="shared" si="38"/>
        <v>14292.059143434344</v>
      </c>
      <c r="R121" s="12">
        <f t="shared" si="39"/>
        <v>14423.169777777779</v>
      </c>
    </row>
    <row r="122" spans="1:18" ht="16.5" customHeight="1">
      <c r="A122" s="10" t="s">
        <v>180</v>
      </c>
      <c r="B122" s="11" t="s">
        <v>181</v>
      </c>
      <c r="C122" s="11"/>
      <c r="D122" s="53">
        <f t="shared" si="28"/>
        <v>18017.14285714286</v>
      </c>
      <c r="E122" s="57">
        <v>17285</v>
      </c>
      <c r="F122" s="58">
        <v>17669</v>
      </c>
      <c r="G122" s="55">
        <f t="shared" si="29"/>
        <v>1.970359709903562</v>
      </c>
      <c r="H122" s="49">
        <v>56</v>
      </c>
      <c r="I122" s="12">
        <f t="shared" si="30"/>
        <v>732.1428571428571</v>
      </c>
      <c r="J122" s="56">
        <f t="shared" si="31"/>
        <v>21261.22857142857</v>
      </c>
      <c r="K122" s="12">
        <f t="shared" si="32"/>
        <v>21899.035428571427</v>
      </c>
      <c r="L122" s="12">
        <f t="shared" si="33"/>
        <v>22111.637714285716</v>
      </c>
      <c r="M122" s="12">
        <f t="shared" si="34"/>
        <v>22324.24</v>
      </c>
      <c r="N122" s="12">
        <f t="shared" si="35"/>
        <v>22536.842285714287</v>
      </c>
      <c r="O122" s="12">
        <f t="shared" si="36"/>
        <v>22749.444571428572</v>
      </c>
      <c r="P122" s="12">
        <f t="shared" si="37"/>
        <v>22962.04685714286</v>
      </c>
      <c r="Q122" s="12">
        <f t="shared" si="38"/>
        <v>23174.649142857146</v>
      </c>
      <c r="R122" s="12">
        <f t="shared" si="39"/>
        <v>23387.25142857143</v>
      </c>
    </row>
    <row r="123" spans="1:18" ht="16.5" customHeight="1">
      <c r="A123" s="10" t="s">
        <v>182</v>
      </c>
      <c r="B123" s="11" t="s">
        <v>183</v>
      </c>
      <c r="C123" s="11"/>
      <c r="D123" s="53">
        <f t="shared" si="28"/>
        <v>16245.940298507463</v>
      </c>
      <c r="E123" s="57">
        <v>15634</v>
      </c>
      <c r="F123" s="58">
        <v>15982</v>
      </c>
      <c r="G123" s="55">
        <f t="shared" si="29"/>
        <v>1.6514847860559598</v>
      </c>
      <c r="H123" s="49">
        <v>67</v>
      </c>
      <c r="I123" s="12">
        <f t="shared" si="30"/>
        <v>611.9402985074627</v>
      </c>
      <c r="J123" s="56">
        <f t="shared" si="31"/>
        <v>19171.209552238804</v>
      </c>
      <c r="K123" s="12">
        <f t="shared" si="32"/>
        <v>19746.31583880597</v>
      </c>
      <c r="L123" s="12">
        <f t="shared" si="33"/>
        <v>19938.01793432836</v>
      </c>
      <c r="M123" s="12">
        <f t="shared" si="34"/>
        <v>20129.72002985075</v>
      </c>
      <c r="N123" s="12">
        <f t="shared" si="35"/>
        <v>20321.422125373134</v>
      </c>
      <c r="O123" s="12">
        <f t="shared" si="36"/>
        <v>20513.124220895523</v>
      </c>
      <c r="P123" s="12">
        <f t="shared" si="37"/>
        <v>20704.826316417908</v>
      </c>
      <c r="Q123" s="12">
        <f t="shared" si="38"/>
        <v>20896.5284119403</v>
      </c>
      <c r="R123" s="12">
        <f t="shared" si="39"/>
        <v>21088.23050746269</v>
      </c>
    </row>
    <row r="124" spans="1:18" ht="16.5" customHeight="1">
      <c r="A124" s="10" t="s">
        <v>184</v>
      </c>
      <c r="B124" s="11" t="s">
        <v>183</v>
      </c>
      <c r="C124" s="11"/>
      <c r="D124" s="53">
        <f t="shared" si="28"/>
        <v>16056.940298507463</v>
      </c>
      <c r="E124" s="57">
        <v>15445</v>
      </c>
      <c r="F124" s="58">
        <v>15789</v>
      </c>
      <c r="G124" s="55">
        <f t="shared" si="29"/>
        <v>1.6970061340646225</v>
      </c>
      <c r="H124" s="49">
        <v>67</v>
      </c>
      <c r="I124" s="12">
        <f t="shared" si="30"/>
        <v>611.9402985074627</v>
      </c>
      <c r="J124" s="56">
        <f t="shared" si="31"/>
        <v>18948.189552238804</v>
      </c>
      <c r="K124" s="12">
        <f t="shared" si="32"/>
        <v>19516.60523880597</v>
      </c>
      <c r="L124" s="12">
        <f t="shared" si="33"/>
        <v>19706.07713432836</v>
      </c>
      <c r="M124" s="12">
        <f t="shared" si="34"/>
        <v>19895.549029850747</v>
      </c>
      <c r="N124" s="12">
        <f t="shared" si="35"/>
        <v>20085.020925373134</v>
      </c>
      <c r="O124" s="12">
        <f t="shared" si="36"/>
        <v>20274.49282089552</v>
      </c>
      <c r="P124" s="12">
        <f t="shared" si="37"/>
        <v>20463.96471641791</v>
      </c>
      <c r="Q124" s="12">
        <f t="shared" si="38"/>
        <v>20653.4366119403</v>
      </c>
      <c r="R124" s="12">
        <f t="shared" si="39"/>
        <v>20842.908507462686</v>
      </c>
    </row>
    <row r="125" spans="1:18" ht="16.5" customHeight="1">
      <c r="A125" s="10" t="s">
        <v>185</v>
      </c>
      <c r="B125" s="11" t="s">
        <v>186</v>
      </c>
      <c r="C125" s="11"/>
      <c r="D125" s="53">
        <f t="shared" si="28"/>
        <v>9055.82191780822</v>
      </c>
      <c r="E125" s="57">
        <v>8775</v>
      </c>
      <c r="F125" s="58">
        <v>8970</v>
      </c>
      <c r="G125" s="55">
        <f t="shared" si="29"/>
        <v>0.9567660848185113</v>
      </c>
      <c r="H125" s="49">
        <v>146</v>
      </c>
      <c r="I125" s="12">
        <f t="shared" si="30"/>
        <v>280.82191780821915</v>
      </c>
      <c r="J125" s="56">
        <f t="shared" si="31"/>
        <v>10686.869863013699</v>
      </c>
      <c r="K125" s="12">
        <f t="shared" si="32"/>
        <v>11007.44595890411</v>
      </c>
      <c r="L125" s="12">
        <f t="shared" si="33"/>
        <v>11114.304657534247</v>
      </c>
      <c r="M125" s="12">
        <f t="shared" si="34"/>
        <v>11221.163356164385</v>
      </c>
      <c r="N125" s="12">
        <f t="shared" si="35"/>
        <v>11328.022054794521</v>
      </c>
      <c r="O125" s="12">
        <f t="shared" si="36"/>
        <v>11434.880753424659</v>
      </c>
      <c r="P125" s="12">
        <f t="shared" si="37"/>
        <v>11541.739452054795</v>
      </c>
      <c r="Q125" s="12">
        <f t="shared" si="38"/>
        <v>11648.598150684933</v>
      </c>
      <c r="R125" s="12">
        <f t="shared" si="39"/>
        <v>11755.45684931507</v>
      </c>
    </row>
    <row r="126" spans="1:18" ht="16.5" customHeight="1">
      <c r="A126" s="10" t="s">
        <v>187</v>
      </c>
      <c r="B126" s="11" t="s">
        <v>186</v>
      </c>
      <c r="C126" s="11"/>
      <c r="D126" s="53">
        <f t="shared" si="28"/>
        <v>10397.82191780822</v>
      </c>
      <c r="E126" s="57">
        <v>10117</v>
      </c>
      <c r="F126" s="58">
        <v>10342</v>
      </c>
      <c r="G126" s="55">
        <f t="shared" si="29"/>
        <v>0.5397594063838653</v>
      </c>
      <c r="H126" s="49">
        <v>146</v>
      </c>
      <c r="I126" s="12">
        <f t="shared" si="30"/>
        <v>280.82191780821915</v>
      </c>
      <c r="J126" s="56">
        <f t="shared" si="31"/>
        <v>12270.429863013698</v>
      </c>
      <c r="K126" s="12">
        <f t="shared" si="32"/>
        <v>12638.51275890411</v>
      </c>
      <c r="L126" s="12">
        <f t="shared" si="33"/>
        <v>12761.207057534248</v>
      </c>
      <c r="M126" s="12">
        <f t="shared" si="34"/>
        <v>12883.901356164384</v>
      </c>
      <c r="N126" s="12">
        <f t="shared" si="35"/>
        <v>13006.595654794522</v>
      </c>
      <c r="O126" s="12">
        <f t="shared" si="36"/>
        <v>13129.289953424657</v>
      </c>
      <c r="P126" s="12">
        <f t="shared" si="37"/>
        <v>13251.984252054795</v>
      </c>
      <c r="Q126" s="12">
        <f t="shared" si="38"/>
        <v>13374.678550684932</v>
      </c>
      <c r="R126" s="12">
        <f t="shared" si="39"/>
        <v>13497.37284931507</v>
      </c>
    </row>
    <row r="127" spans="1:18" ht="16.5" customHeight="1">
      <c r="A127" s="10" t="s">
        <v>188</v>
      </c>
      <c r="B127" s="11" t="s">
        <v>189</v>
      </c>
      <c r="C127" s="11"/>
      <c r="D127" s="53">
        <f t="shared" si="28"/>
        <v>10380.372093023256</v>
      </c>
      <c r="E127" s="57">
        <v>10142</v>
      </c>
      <c r="F127" s="58">
        <v>10367</v>
      </c>
      <c r="G127" s="55">
        <f t="shared" si="29"/>
        <v>0.1289871035329071</v>
      </c>
      <c r="H127" s="49">
        <v>172</v>
      </c>
      <c r="I127" s="12">
        <f t="shared" si="30"/>
        <v>238.37209302325581</v>
      </c>
      <c r="J127" s="56">
        <f t="shared" si="31"/>
        <v>12249.83906976744</v>
      </c>
      <c r="K127" s="12">
        <f t="shared" si="32"/>
        <v>12617.304241860465</v>
      </c>
      <c r="L127" s="12">
        <f t="shared" si="33"/>
        <v>12739.792632558137</v>
      </c>
      <c r="M127" s="12">
        <f t="shared" si="34"/>
        <v>12862.281023255813</v>
      </c>
      <c r="N127" s="12">
        <f t="shared" si="35"/>
        <v>12984.769413953487</v>
      </c>
      <c r="O127" s="12">
        <f t="shared" si="36"/>
        <v>13107.257804651163</v>
      </c>
      <c r="P127" s="12">
        <f t="shared" si="37"/>
        <v>13229.746195348838</v>
      </c>
      <c r="Q127" s="12">
        <f t="shared" si="38"/>
        <v>13352.234586046512</v>
      </c>
      <c r="R127" s="12">
        <f t="shared" si="39"/>
        <v>13474.722976744188</v>
      </c>
    </row>
    <row r="128" spans="1:18" ht="16.5" customHeight="1">
      <c r="A128" s="10" t="s">
        <v>190</v>
      </c>
      <c r="B128" s="11" t="s">
        <v>189</v>
      </c>
      <c r="C128" s="11"/>
      <c r="D128" s="53">
        <f t="shared" si="28"/>
        <v>8904.372093023256</v>
      </c>
      <c r="E128" s="57">
        <v>8666</v>
      </c>
      <c r="F128" s="58">
        <v>8858</v>
      </c>
      <c r="G128" s="55">
        <f t="shared" si="29"/>
        <v>0.5235052271760736</v>
      </c>
      <c r="H128" s="49">
        <v>172</v>
      </c>
      <c r="I128" s="12">
        <f t="shared" si="30"/>
        <v>238.37209302325581</v>
      </c>
      <c r="J128" s="56">
        <f t="shared" si="31"/>
        <v>10508.159069767442</v>
      </c>
      <c r="K128" s="12">
        <f t="shared" si="32"/>
        <v>10823.373841860464</v>
      </c>
      <c r="L128" s="12">
        <f t="shared" si="33"/>
        <v>10928.44543255814</v>
      </c>
      <c r="M128" s="12">
        <f t="shared" si="34"/>
        <v>11033.517023255814</v>
      </c>
      <c r="N128" s="12">
        <f t="shared" si="35"/>
        <v>11138.588613953489</v>
      </c>
      <c r="O128" s="12">
        <f t="shared" si="36"/>
        <v>11243.660204651163</v>
      </c>
      <c r="P128" s="12">
        <f t="shared" si="37"/>
        <v>11348.731795348838</v>
      </c>
      <c r="Q128" s="12">
        <f t="shared" si="38"/>
        <v>11453.803386046513</v>
      </c>
      <c r="R128" s="12">
        <f t="shared" si="39"/>
        <v>11558.874976744186</v>
      </c>
    </row>
    <row r="129" spans="1:18" ht="16.5" customHeight="1">
      <c r="A129" s="10" t="s">
        <v>191</v>
      </c>
      <c r="B129" s="11" t="s">
        <v>192</v>
      </c>
      <c r="C129" s="11"/>
      <c r="D129" s="53">
        <f t="shared" si="28"/>
        <v>11350</v>
      </c>
      <c r="E129" s="57">
        <v>10850</v>
      </c>
      <c r="F129" s="58">
        <v>11091</v>
      </c>
      <c r="G129" s="55">
        <f t="shared" si="29"/>
        <v>2.3352267604363846</v>
      </c>
      <c r="H129" s="49">
        <v>82</v>
      </c>
      <c r="I129" s="12">
        <f t="shared" si="30"/>
        <v>500</v>
      </c>
      <c r="J129" s="56">
        <f t="shared" si="31"/>
        <v>13394</v>
      </c>
      <c r="K129" s="12">
        <f t="shared" si="32"/>
        <v>13795.789999999999</v>
      </c>
      <c r="L129" s="12">
        <f t="shared" si="33"/>
        <v>13929.72</v>
      </c>
      <c r="M129" s="12">
        <f t="shared" si="34"/>
        <v>14063.65</v>
      </c>
      <c r="N129" s="12">
        <f t="shared" si="35"/>
        <v>14197.58</v>
      </c>
      <c r="O129" s="12">
        <f t="shared" si="36"/>
        <v>14331.509999999998</v>
      </c>
      <c r="P129" s="12">
        <f t="shared" si="37"/>
        <v>14465.439999999999</v>
      </c>
      <c r="Q129" s="12">
        <f t="shared" si="38"/>
        <v>14599.369999999999</v>
      </c>
      <c r="R129" s="12">
        <f t="shared" si="39"/>
        <v>14733.300000000001</v>
      </c>
    </row>
    <row r="130" spans="1:18" ht="16.5" customHeight="1">
      <c r="A130" s="14" t="s">
        <v>193</v>
      </c>
      <c r="B130" s="11"/>
      <c r="C130" s="11"/>
      <c r="D130" s="53">
        <f t="shared" si="28"/>
        <v>15971.054054054053</v>
      </c>
      <c r="E130" s="57">
        <v>15417</v>
      </c>
      <c r="F130" s="58">
        <v>15760</v>
      </c>
      <c r="G130" s="55">
        <f t="shared" si="29"/>
        <v>1.3391754698861291</v>
      </c>
      <c r="H130" s="49">
        <v>74</v>
      </c>
      <c r="I130" s="12">
        <f t="shared" si="30"/>
        <v>554.0540540540541</v>
      </c>
      <c r="J130" s="56">
        <f t="shared" si="31"/>
        <v>18846.84378378378</v>
      </c>
      <c r="K130" s="12">
        <f t="shared" si="32"/>
        <v>19412.219097297297</v>
      </c>
      <c r="L130" s="12">
        <f t="shared" si="33"/>
        <v>19600.677535135135</v>
      </c>
      <c r="M130" s="12">
        <f t="shared" si="34"/>
        <v>19789.13597297297</v>
      </c>
      <c r="N130" s="12">
        <f t="shared" si="35"/>
        <v>19977.59441081081</v>
      </c>
      <c r="O130" s="12">
        <f t="shared" si="36"/>
        <v>20166.052848648647</v>
      </c>
      <c r="P130" s="12">
        <f t="shared" si="37"/>
        <v>20354.511286486482</v>
      </c>
      <c r="Q130" s="12">
        <f t="shared" si="38"/>
        <v>20542.969724324324</v>
      </c>
      <c r="R130" s="12">
        <f t="shared" si="39"/>
        <v>20731.428162162163</v>
      </c>
    </row>
    <row r="131" spans="1:18" ht="16.5" customHeight="1">
      <c r="A131" s="10" t="s">
        <v>194</v>
      </c>
      <c r="B131" s="11" t="s">
        <v>195</v>
      </c>
      <c r="C131" s="11"/>
      <c r="D131" s="53">
        <f t="shared" si="28"/>
        <v>7294.115384615385</v>
      </c>
      <c r="E131" s="57">
        <v>7097</v>
      </c>
      <c r="F131" s="58">
        <v>7255</v>
      </c>
      <c r="G131" s="55">
        <f t="shared" si="29"/>
        <v>0.5391507183374955</v>
      </c>
      <c r="H131" s="49">
        <v>208</v>
      </c>
      <c r="I131" s="12">
        <f t="shared" si="30"/>
        <v>197.1153846153846</v>
      </c>
      <c r="J131" s="56">
        <f t="shared" si="31"/>
        <v>8608.056153846153</v>
      </c>
      <c r="K131" s="12">
        <f t="shared" si="32"/>
        <v>8866.26783846154</v>
      </c>
      <c r="L131" s="12">
        <f t="shared" si="33"/>
        <v>8952.3384</v>
      </c>
      <c r="M131" s="12">
        <f t="shared" si="34"/>
        <v>9038.408961538462</v>
      </c>
      <c r="N131" s="12">
        <f t="shared" si="35"/>
        <v>9124.479523076923</v>
      </c>
      <c r="O131" s="12">
        <f t="shared" si="36"/>
        <v>9210.550084615385</v>
      </c>
      <c r="P131" s="12">
        <f t="shared" si="37"/>
        <v>9296.620646153848</v>
      </c>
      <c r="Q131" s="12">
        <f t="shared" si="38"/>
        <v>9382.691207692307</v>
      </c>
      <c r="R131" s="12">
        <f t="shared" si="39"/>
        <v>9468.761769230769</v>
      </c>
    </row>
    <row r="132" spans="1:18" ht="16.5" customHeight="1">
      <c r="A132" s="10" t="s">
        <v>196</v>
      </c>
      <c r="B132" s="11" t="s">
        <v>197</v>
      </c>
      <c r="C132" s="11"/>
      <c r="D132" s="53">
        <f t="shared" si="28"/>
        <v>4593.301775147929</v>
      </c>
      <c r="E132" s="57">
        <v>4472</v>
      </c>
      <c r="F132" s="58">
        <v>4571</v>
      </c>
      <c r="G132" s="55">
        <f t="shared" si="29"/>
        <v>0.48789707171142993</v>
      </c>
      <c r="H132" s="49">
        <v>338</v>
      </c>
      <c r="I132" s="12">
        <f t="shared" si="30"/>
        <v>121.30177514792899</v>
      </c>
      <c r="J132" s="56">
        <f t="shared" si="31"/>
        <v>5421.096094674556</v>
      </c>
      <c r="K132" s="12">
        <f t="shared" si="32"/>
        <v>5583.698977514793</v>
      </c>
      <c r="L132" s="12">
        <f t="shared" si="33"/>
        <v>5637.899938461539</v>
      </c>
      <c r="M132" s="12">
        <f t="shared" si="34"/>
        <v>5692.100899408285</v>
      </c>
      <c r="N132" s="12">
        <f t="shared" si="35"/>
        <v>5746.30186035503</v>
      </c>
      <c r="O132" s="12">
        <f t="shared" si="36"/>
        <v>5800.502821301776</v>
      </c>
      <c r="P132" s="12">
        <f t="shared" si="37"/>
        <v>5854.703782248522</v>
      </c>
      <c r="Q132" s="12">
        <f t="shared" si="38"/>
        <v>5908.904743195268</v>
      </c>
      <c r="R132" s="12">
        <f t="shared" si="39"/>
        <v>5963.105704142012</v>
      </c>
    </row>
    <row r="133" spans="1:18" ht="16.5" customHeight="1">
      <c r="A133" s="10" t="s">
        <v>198</v>
      </c>
      <c r="B133" s="11"/>
      <c r="C133" s="11"/>
      <c r="D133" s="53">
        <f t="shared" si="28"/>
        <v>4944.301775147929</v>
      </c>
      <c r="E133" s="57">
        <v>4823</v>
      </c>
      <c r="F133" s="58">
        <v>4930</v>
      </c>
      <c r="G133" s="55">
        <f t="shared" si="29"/>
        <v>0.29009685898437</v>
      </c>
      <c r="H133" s="49">
        <v>338</v>
      </c>
      <c r="I133" s="12">
        <f t="shared" si="30"/>
        <v>121.30177514792899</v>
      </c>
      <c r="J133" s="56">
        <f t="shared" si="31"/>
        <v>5835.276094674557</v>
      </c>
      <c r="K133" s="12">
        <f t="shared" si="32"/>
        <v>6010.304377514793</v>
      </c>
      <c r="L133" s="12">
        <f t="shared" si="33"/>
        <v>6068.647138461539</v>
      </c>
      <c r="M133" s="12">
        <f t="shared" si="34"/>
        <v>6126.989899408285</v>
      </c>
      <c r="N133" s="12">
        <f t="shared" si="35"/>
        <v>6185.3326603550295</v>
      </c>
      <c r="O133" s="12">
        <f t="shared" si="36"/>
        <v>6243.675421301776</v>
      </c>
      <c r="P133" s="12">
        <f t="shared" si="37"/>
        <v>6302.018182248521</v>
      </c>
      <c r="Q133" s="12">
        <f t="shared" si="38"/>
        <v>6360.360943195266</v>
      </c>
      <c r="R133" s="12">
        <f t="shared" si="39"/>
        <v>6418.703704142013</v>
      </c>
    </row>
    <row r="134" spans="1:18" ht="16.5" customHeight="1">
      <c r="A134" s="10" t="s">
        <v>199</v>
      </c>
      <c r="B134" s="11" t="s">
        <v>197</v>
      </c>
      <c r="C134" s="11"/>
      <c r="D134" s="53">
        <f aca="true" t="shared" si="40" ref="D134:D153">E134+I134</f>
        <v>4807.301775147929</v>
      </c>
      <c r="E134" s="57">
        <v>4686</v>
      </c>
      <c r="F134" s="58">
        <v>4790</v>
      </c>
      <c r="G134" s="55">
        <f aca="true" t="shared" si="41" ref="G134:G153">D134*100/F134-100</f>
        <v>0.3612061617521789</v>
      </c>
      <c r="H134" s="49">
        <v>338</v>
      </c>
      <c r="I134" s="12">
        <f aca="true" t="shared" si="42" ref="I134:I153">I$5/H134</f>
        <v>121.30177514792899</v>
      </c>
      <c r="J134" s="56">
        <f aca="true" t="shared" si="43" ref="J134:J153">D134*1.18+1</f>
        <v>5673.616094674556</v>
      </c>
      <c r="K134" s="12">
        <f aca="true" t="shared" si="44" ref="K134:K153">D134*1.03*1.18+1</f>
        <v>5843.794577514794</v>
      </c>
      <c r="L134" s="12">
        <f aca="true" t="shared" si="45" ref="L134:L153">D134*1.04*1.18+1</f>
        <v>5900.520738461538</v>
      </c>
      <c r="M134" s="12">
        <f aca="true" t="shared" si="46" ref="M134:M153">D134*1.05*1.18+1</f>
        <v>5957.246899408285</v>
      </c>
      <c r="N134" s="12">
        <f aca="true" t="shared" si="47" ref="N134:N153">D134*1.06*1.18+1</f>
        <v>6013.973060355031</v>
      </c>
      <c r="O134" s="12">
        <f aca="true" t="shared" si="48" ref="O134:O153">D134*1.07*1.18+1</f>
        <v>6070.699221301776</v>
      </c>
      <c r="P134" s="12">
        <f aca="true" t="shared" si="49" ref="P134:P153">D134*1.08*1.18+1</f>
        <v>6127.425382248522</v>
      </c>
      <c r="Q134" s="12">
        <f aca="true" t="shared" si="50" ref="Q134:Q153">D134*1.09*1.18+1</f>
        <v>6184.151543195267</v>
      </c>
      <c r="R134" s="12">
        <f aca="true" t="shared" si="51" ref="R134:R153">D134*1.1*1.18+1</f>
        <v>6240.877704142013</v>
      </c>
    </row>
    <row r="135" spans="1:18" ht="16.5" customHeight="1">
      <c r="A135" s="10" t="s">
        <v>200</v>
      </c>
      <c r="B135" s="11"/>
      <c r="C135" s="11"/>
      <c r="D135" s="53">
        <f t="shared" si="40"/>
        <v>5425.301775147929</v>
      </c>
      <c r="E135" s="57">
        <v>5304</v>
      </c>
      <c r="F135" s="58">
        <v>5422</v>
      </c>
      <c r="G135" s="55">
        <f t="shared" si="41"/>
        <v>0.06089588985483374</v>
      </c>
      <c r="H135" s="49">
        <v>338</v>
      </c>
      <c r="I135" s="12">
        <f t="shared" si="42"/>
        <v>121.30177514792899</v>
      </c>
      <c r="J135" s="56">
        <f t="shared" si="43"/>
        <v>6402.8560946745565</v>
      </c>
      <c r="K135" s="12">
        <f t="shared" si="44"/>
        <v>6594.911777514793</v>
      </c>
      <c r="L135" s="12">
        <f t="shared" si="45"/>
        <v>6658.930338461539</v>
      </c>
      <c r="M135" s="12">
        <f t="shared" si="46"/>
        <v>6722.948899408284</v>
      </c>
      <c r="N135" s="12">
        <f t="shared" si="47"/>
        <v>6786.96746035503</v>
      </c>
      <c r="O135" s="12">
        <f t="shared" si="48"/>
        <v>6850.9860213017755</v>
      </c>
      <c r="P135" s="12">
        <f t="shared" si="49"/>
        <v>6915.004582248521</v>
      </c>
      <c r="Q135" s="12">
        <f t="shared" si="50"/>
        <v>6979.023143195266</v>
      </c>
      <c r="R135" s="12">
        <f t="shared" si="51"/>
        <v>7043.041704142012</v>
      </c>
    </row>
    <row r="136" spans="1:18" ht="16.5" customHeight="1">
      <c r="A136" s="10" t="s">
        <v>201</v>
      </c>
      <c r="B136" s="11" t="s">
        <v>202</v>
      </c>
      <c r="C136" s="11"/>
      <c r="D136" s="53">
        <f t="shared" si="40"/>
        <v>5764.417322834645</v>
      </c>
      <c r="E136" s="57">
        <v>5603</v>
      </c>
      <c r="F136" s="58">
        <v>5727</v>
      </c>
      <c r="G136" s="55">
        <f t="shared" si="41"/>
        <v>0.6533494470865264</v>
      </c>
      <c r="H136" s="49">
        <v>254</v>
      </c>
      <c r="I136" s="12">
        <f t="shared" si="42"/>
        <v>161.41732283464566</v>
      </c>
      <c r="J136" s="56">
        <f t="shared" si="43"/>
        <v>6803.012440944881</v>
      </c>
      <c r="K136" s="12">
        <f t="shared" si="44"/>
        <v>7007.072814173228</v>
      </c>
      <c r="L136" s="12">
        <f t="shared" si="45"/>
        <v>7075.092938582677</v>
      </c>
      <c r="M136" s="12">
        <f t="shared" si="46"/>
        <v>7143.113062992125</v>
      </c>
      <c r="N136" s="12">
        <f t="shared" si="47"/>
        <v>7211.133187401574</v>
      </c>
      <c r="O136" s="12">
        <f t="shared" si="48"/>
        <v>7279.153311811024</v>
      </c>
      <c r="P136" s="12">
        <f t="shared" si="49"/>
        <v>7347.1734362204725</v>
      </c>
      <c r="Q136" s="12">
        <f t="shared" si="50"/>
        <v>7415.193560629921</v>
      </c>
      <c r="R136" s="12">
        <f t="shared" si="51"/>
        <v>7483.21368503937</v>
      </c>
    </row>
    <row r="137" spans="1:18" ht="16.5" customHeight="1">
      <c r="A137" s="10" t="s">
        <v>203</v>
      </c>
      <c r="B137" s="11" t="s">
        <v>204</v>
      </c>
      <c r="C137" s="11"/>
      <c r="D137" s="53">
        <f t="shared" si="40"/>
        <v>4855.428571428572</v>
      </c>
      <c r="E137" s="57">
        <v>4709</v>
      </c>
      <c r="F137" s="58">
        <v>4814</v>
      </c>
      <c r="G137" s="55">
        <f t="shared" si="41"/>
        <v>0.8605851979345971</v>
      </c>
      <c r="H137" s="49">
        <v>280</v>
      </c>
      <c r="I137" s="12">
        <f t="shared" si="42"/>
        <v>146.42857142857142</v>
      </c>
      <c r="J137" s="56">
        <f t="shared" si="43"/>
        <v>5730.405714285715</v>
      </c>
      <c r="K137" s="12">
        <f t="shared" si="44"/>
        <v>5902.287885714286</v>
      </c>
      <c r="L137" s="12">
        <f t="shared" si="45"/>
        <v>5959.581942857142</v>
      </c>
      <c r="M137" s="12">
        <f t="shared" si="46"/>
        <v>6016.876</v>
      </c>
      <c r="N137" s="12">
        <f t="shared" si="47"/>
        <v>6074.170057142857</v>
      </c>
      <c r="O137" s="12">
        <f t="shared" si="48"/>
        <v>6131.4641142857145</v>
      </c>
      <c r="P137" s="12">
        <f t="shared" si="49"/>
        <v>6188.7581714285725</v>
      </c>
      <c r="Q137" s="12">
        <f t="shared" si="50"/>
        <v>6246.052228571429</v>
      </c>
      <c r="R137" s="12">
        <f t="shared" si="51"/>
        <v>6303.346285714286</v>
      </c>
    </row>
    <row r="138" spans="1:18" ht="16.5" customHeight="1">
      <c r="A138" s="10" t="s">
        <v>205</v>
      </c>
      <c r="B138" s="11" t="s">
        <v>206</v>
      </c>
      <c r="C138" s="11"/>
      <c r="D138" s="53">
        <f t="shared" si="40"/>
        <v>4429.995951417004</v>
      </c>
      <c r="E138" s="57">
        <v>4347</v>
      </c>
      <c r="F138" s="58">
        <v>4444</v>
      </c>
      <c r="G138" s="55">
        <f t="shared" si="41"/>
        <v>-0.315122605377951</v>
      </c>
      <c r="H138" s="49">
        <v>494</v>
      </c>
      <c r="I138" s="12">
        <f t="shared" si="42"/>
        <v>82.99595141700405</v>
      </c>
      <c r="J138" s="56">
        <f t="shared" si="43"/>
        <v>5228.395222672065</v>
      </c>
      <c r="K138" s="12">
        <f t="shared" si="44"/>
        <v>5385.217079352226</v>
      </c>
      <c r="L138" s="12">
        <f t="shared" si="45"/>
        <v>5437.4910315789475</v>
      </c>
      <c r="M138" s="12">
        <f t="shared" si="46"/>
        <v>5489.764983805668</v>
      </c>
      <c r="N138" s="12">
        <f t="shared" si="47"/>
        <v>5542.038936032389</v>
      </c>
      <c r="O138" s="12">
        <f t="shared" si="48"/>
        <v>5594.312888259109</v>
      </c>
      <c r="P138" s="12">
        <f t="shared" si="49"/>
        <v>5646.58684048583</v>
      </c>
      <c r="Q138" s="12">
        <f t="shared" si="50"/>
        <v>5698.86079271255</v>
      </c>
      <c r="R138" s="12">
        <f t="shared" si="51"/>
        <v>5751.134744939271</v>
      </c>
    </row>
    <row r="139" spans="1:18" ht="16.5" customHeight="1">
      <c r="A139" s="10" t="s">
        <v>207</v>
      </c>
      <c r="B139" s="11"/>
      <c r="C139" s="11"/>
      <c r="D139" s="53">
        <f t="shared" si="40"/>
        <v>4820.995951417004</v>
      </c>
      <c r="E139" s="57">
        <v>4738</v>
      </c>
      <c r="F139" s="58">
        <v>4844</v>
      </c>
      <c r="G139" s="55">
        <f t="shared" si="41"/>
        <v>-0.4748977824730787</v>
      </c>
      <c r="H139" s="49">
        <v>494</v>
      </c>
      <c r="I139" s="12">
        <f t="shared" si="42"/>
        <v>82.99595141700405</v>
      </c>
      <c r="J139" s="56">
        <f t="shared" si="43"/>
        <v>5689.775222672065</v>
      </c>
      <c r="K139" s="12">
        <f t="shared" si="44"/>
        <v>5860.438479352227</v>
      </c>
      <c r="L139" s="12">
        <f t="shared" si="45"/>
        <v>5917.326231578948</v>
      </c>
      <c r="M139" s="12">
        <f t="shared" si="46"/>
        <v>5974.213983805668</v>
      </c>
      <c r="N139" s="12">
        <f t="shared" si="47"/>
        <v>6031.1017360323885</v>
      </c>
      <c r="O139" s="12">
        <f t="shared" si="48"/>
        <v>6087.989488259109</v>
      </c>
      <c r="P139" s="12">
        <f t="shared" si="49"/>
        <v>6144.87724048583</v>
      </c>
      <c r="Q139" s="12">
        <f t="shared" si="50"/>
        <v>6201.764992712551</v>
      </c>
      <c r="R139" s="12">
        <f t="shared" si="51"/>
        <v>6258.6527449392715</v>
      </c>
    </row>
    <row r="140" spans="1:18" ht="16.5" customHeight="1">
      <c r="A140" s="10" t="s">
        <v>208</v>
      </c>
      <c r="B140" s="11" t="s">
        <v>209</v>
      </c>
      <c r="C140" s="11"/>
      <c r="D140" s="53">
        <f t="shared" si="40"/>
        <v>3949.3423423423424</v>
      </c>
      <c r="E140" s="57">
        <v>3857</v>
      </c>
      <c r="F140" s="58">
        <v>3943</v>
      </c>
      <c r="G140" s="55">
        <f t="shared" si="41"/>
        <v>0.16085068075938125</v>
      </c>
      <c r="H140" s="49">
        <v>444</v>
      </c>
      <c r="I140" s="12">
        <f t="shared" si="42"/>
        <v>92.34234234234235</v>
      </c>
      <c r="J140" s="56">
        <f t="shared" si="43"/>
        <v>4661.223963963964</v>
      </c>
      <c r="K140" s="12">
        <f t="shared" si="44"/>
        <v>4801.0306828828825</v>
      </c>
      <c r="L140" s="12">
        <f t="shared" si="45"/>
        <v>4847.632922522523</v>
      </c>
      <c r="M140" s="12">
        <f t="shared" si="46"/>
        <v>4894.235162162162</v>
      </c>
      <c r="N140" s="12">
        <f t="shared" si="47"/>
        <v>4940.837401801801</v>
      </c>
      <c r="O140" s="12">
        <f t="shared" si="48"/>
        <v>4987.439641441441</v>
      </c>
      <c r="P140" s="12">
        <f t="shared" si="49"/>
        <v>5034.041881081082</v>
      </c>
      <c r="Q140" s="12">
        <f t="shared" si="50"/>
        <v>5080.644120720721</v>
      </c>
      <c r="R140" s="12">
        <f t="shared" si="51"/>
        <v>5127.246360360361</v>
      </c>
    </row>
    <row r="141" spans="1:18" ht="16.5" customHeight="1">
      <c r="A141" s="14" t="s">
        <v>210</v>
      </c>
      <c r="B141" s="11"/>
      <c r="C141" s="11"/>
      <c r="D141" s="53">
        <f t="shared" si="40"/>
        <v>3535.3423423423424</v>
      </c>
      <c r="E141" s="57">
        <v>3443</v>
      </c>
      <c r="F141" s="58">
        <v>3519</v>
      </c>
      <c r="G141" s="55">
        <f t="shared" si="41"/>
        <v>0.4644030219477884</v>
      </c>
      <c r="H141" s="49">
        <v>444</v>
      </c>
      <c r="I141" s="12">
        <f t="shared" si="42"/>
        <v>92.34234234234235</v>
      </c>
      <c r="J141" s="56">
        <f t="shared" si="43"/>
        <v>4172.703963963963</v>
      </c>
      <c r="K141" s="12">
        <f t="shared" si="44"/>
        <v>4297.855082882883</v>
      </c>
      <c r="L141" s="12">
        <f t="shared" si="45"/>
        <v>4339.5721225225225</v>
      </c>
      <c r="M141" s="12">
        <f t="shared" si="46"/>
        <v>4381.289162162162</v>
      </c>
      <c r="N141" s="12">
        <f t="shared" si="47"/>
        <v>4423.006201801802</v>
      </c>
      <c r="O141" s="12">
        <f t="shared" si="48"/>
        <v>4464.723241441441</v>
      </c>
      <c r="P141" s="12">
        <f t="shared" si="49"/>
        <v>4506.440281081082</v>
      </c>
      <c r="Q141" s="12">
        <f t="shared" si="50"/>
        <v>4548.157320720721</v>
      </c>
      <c r="R141" s="12">
        <f t="shared" si="51"/>
        <v>4589.874360360361</v>
      </c>
    </row>
    <row r="142" spans="1:18" ht="16.5" customHeight="1">
      <c r="A142" s="10" t="s">
        <v>211</v>
      </c>
      <c r="B142" s="11" t="s">
        <v>212</v>
      </c>
      <c r="C142" s="11"/>
      <c r="D142" s="53">
        <f t="shared" si="40"/>
        <v>3815.0150753768844</v>
      </c>
      <c r="E142" s="57">
        <v>3712</v>
      </c>
      <c r="F142" s="58">
        <v>3795</v>
      </c>
      <c r="G142" s="55">
        <f t="shared" si="41"/>
        <v>0.5274064657940443</v>
      </c>
      <c r="H142" s="49">
        <v>398</v>
      </c>
      <c r="I142" s="12">
        <f t="shared" si="42"/>
        <v>103.01507537688443</v>
      </c>
      <c r="J142" s="56">
        <f t="shared" si="43"/>
        <v>4502.717788944723</v>
      </c>
      <c r="K142" s="12">
        <f t="shared" si="44"/>
        <v>4637.769322613065</v>
      </c>
      <c r="L142" s="12">
        <f t="shared" si="45"/>
        <v>4682.786500502512</v>
      </c>
      <c r="M142" s="12">
        <f t="shared" si="46"/>
        <v>4727.80367839196</v>
      </c>
      <c r="N142" s="12">
        <f t="shared" si="47"/>
        <v>4772.820856281407</v>
      </c>
      <c r="O142" s="12">
        <f t="shared" si="48"/>
        <v>4817.838034170854</v>
      </c>
      <c r="P142" s="12">
        <f t="shared" si="49"/>
        <v>4862.855212060302</v>
      </c>
      <c r="Q142" s="12">
        <f t="shared" si="50"/>
        <v>4907.872389949748</v>
      </c>
      <c r="R142" s="12">
        <f t="shared" si="51"/>
        <v>4952.889567839196</v>
      </c>
    </row>
    <row r="143" spans="1:18" ht="16.5" customHeight="1">
      <c r="A143" s="14" t="s">
        <v>213</v>
      </c>
      <c r="B143" s="11"/>
      <c r="C143" s="11"/>
      <c r="D143" s="53">
        <f t="shared" si="40"/>
        <v>3759.0150753768844</v>
      </c>
      <c r="E143" s="57">
        <v>3656</v>
      </c>
      <c r="F143" s="58">
        <v>3737</v>
      </c>
      <c r="G143" s="55">
        <f t="shared" si="41"/>
        <v>0.5891109279337456</v>
      </c>
      <c r="H143" s="49">
        <v>398</v>
      </c>
      <c r="I143" s="12">
        <f t="shared" si="42"/>
        <v>103.01507537688443</v>
      </c>
      <c r="J143" s="56">
        <f t="shared" si="43"/>
        <v>4436.637788944723</v>
      </c>
      <c r="K143" s="12">
        <f t="shared" si="44"/>
        <v>4569.706922613065</v>
      </c>
      <c r="L143" s="12">
        <f t="shared" si="45"/>
        <v>4614.063300502512</v>
      </c>
      <c r="M143" s="12">
        <f t="shared" si="46"/>
        <v>4658.41967839196</v>
      </c>
      <c r="N143" s="12">
        <f t="shared" si="47"/>
        <v>4702.776056281407</v>
      </c>
      <c r="O143" s="12">
        <f t="shared" si="48"/>
        <v>4747.132434170854</v>
      </c>
      <c r="P143" s="12">
        <f t="shared" si="49"/>
        <v>4791.488812060301</v>
      </c>
      <c r="Q143" s="12">
        <f t="shared" si="50"/>
        <v>4835.845189949749</v>
      </c>
      <c r="R143" s="12">
        <f t="shared" si="51"/>
        <v>4880.201567839196</v>
      </c>
    </row>
    <row r="144" spans="1:18" ht="16.5" customHeight="1">
      <c r="A144" s="10" t="s">
        <v>214</v>
      </c>
      <c r="B144" s="11" t="s">
        <v>215</v>
      </c>
      <c r="C144" s="11"/>
      <c r="D144" s="53">
        <f t="shared" si="40"/>
        <v>3170.7410071942445</v>
      </c>
      <c r="E144" s="57">
        <v>3097</v>
      </c>
      <c r="F144" s="58">
        <v>3165</v>
      </c>
      <c r="G144" s="55">
        <f t="shared" si="41"/>
        <v>0.18139043267754573</v>
      </c>
      <c r="H144" s="49">
        <v>556</v>
      </c>
      <c r="I144" s="12">
        <f t="shared" si="42"/>
        <v>73.7410071942446</v>
      </c>
      <c r="J144" s="56">
        <f t="shared" si="43"/>
        <v>3742.474388489208</v>
      </c>
      <c r="K144" s="12">
        <f t="shared" si="44"/>
        <v>3854.718620143885</v>
      </c>
      <c r="L144" s="12">
        <f t="shared" si="45"/>
        <v>3892.1333640287767</v>
      </c>
      <c r="M144" s="12">
        <f t="shared" si="46"/>
        <v>3929.548107913669</v>
      </c>
      <c r="N144" s="12">
        <f t="shared" si="47"/>
        <v>3966.9628517985607</v>
      </c>
      <c r="O144" s="12">
        <f t="shared" si="48"/>
        <v>4004.377595683453</v>
      </c>
      <c r="P144" s="12">
        <f t="shared" si="49"/>
        <v>4041.7923395683456</v>
      </c>
      <c r="Q144" s="12">
        <f t="shared" si="50"/>
        <v>4079.2070834532374</v>
      </c>
      <c r="R144" s="12">
        <f t="shared" si="51"/>
        <v>4116.621827338129</v>
      </c>
    </row>
    <row r="145" spans="1:18" ht="19.5" customHeight="1">
      <c r="A145" s="10" t="s">
        <v>216</v>
      </c>
      <c r="B145" s="11" t="s">
        <v>217</v>
      </c>
      <c r="C145" s="11"/>
      <c r="D145" s="53">
        <f t="shared" si="40"/>
        <v>2165</v>
      </c>
      <c r="E145" s="57">
        <v>2124</v>
      </c>
      <c r="F145" s="58">
        <v>2171</v>
      </c>
      <c r="G145" s="55">
        <f t="shared" si="41"/>
        <v>-0.2763703362505794</v>
      </c>
      <c r="H145" s="49">
        <v>1000</v>
      </c>
      <c r="I145" s="12">
        <f t="shared" si="42"/>
        <v>41</v>
      </c>
      <c r="J145" s="56">
        <f t="shared" si="43"/>
        <v>2555.7</v>
      </c>
      <c r="K145" s="12">
        <f t="shared" si="44"/>
        <v>2632.3410000000003</v>
      </c>
      <c r="L145" s="12">
        <f t="shared" si="45"/>
        <v>2657.888</v>
      </c>
      <c r="M145" s="12">
        <f t="shared" si="46"/>
        <v>2683.435</v>
      </c>
      <c r="N145" s="12">
        <f t="shared" si="47"/>
        <v>2708.982</v>
      </c>
      <c r="O145" s="12">
        <f t="shared" si="48"/>
        <v>2734.529</v>
      </c>
      <c r="P145" s="12">
        <f t="shared" si="49"/>
        <v>2760.076</v>
      </c>
      <c r="Q145" s="12">
        <f t="shared" si="50"/>
        <v>2785.6230000000005</v>
      </c>
      <c r="R145" s="12">
        <f t="shared" si="51"/>
        <v>2811.17</v>
      </c>
    </row>
    <row r="146" spans="1:18" ht="20.25" customHeight="1">
      <c r="A146" s="10" t="s">
        <v>218</v>
      </c>
      <c r="B146" s="11" t="s">
        <v>217</v>
      </c>
      <c r="C146" s="11"/>
      <c r="D146" s="53">
        <f t="shared" si="40"/>
        <v>2705</v>
      </c>
      <c r="E146" s="57">
        <v>2664</v>
      </c>
      <c r="F146" s="58">
        <v>2724</v>
      </c>
      <c r="G146" s="55">
        <f t="shared" si="41"/>
        <v>-0.6975036710719564</v>
      </c>
      <c r="H146" s="49">
        <v>1000</v>
      </c>
      <c r="I146" s="12">
        <f t="shared" si="42"/>
        <v>41</v>
      </c>
      <c r="J146" s="56">
        <f t="shared" si="43"/>
        <v>3192.8999999999996</v>
      </c>
      <c r="K146" s="12">
        <f t="shared" si="44"/>
        <v>3288.657</v>
      </c>
      <c r="L146" s="12">
        <f t="shared" si="45"/>
        <v>3320.576</v>
      </c>
      <c r="M146" s="12">
        <f t="shared" si="46"/>
        <v>3352.495</v>
      </c>
      <c r="N146" s="12">
        <f t="shared" si="47"/>
        <v>3384.414</v>
      </c>
      <c r="O146" s="12">
        <f t="shared" si="48"/>
        <v>3416.333</v>
      </c>
      <c r="P146" s="12">
        <f t="shared" si="49"/>
        <v>3448.252</v>
      </c>
      <c r="Q146" s="12">
        <f t="shared" si="50"/>
        <v>3480.1710000000003</v>
      </c>
      <c r="R146" s="12">
        <f t="shared" si="51"/>
        <v>3512.09</v>
      </c>
    </row>
    <row r="147" spans="1:18" ht="16.5" customHeight="1">
      <c r="A147" s="10" t="s">
        <v>219</v>
      </c>
      <c r="B147" s="11" t="s">
        <v>220</v>
      </c>
      <c r="C147" s="11"/>
      <c r="D147" s="53">
        <f t="shared" si="40"/>
        <v>1297.7777777777778</v>
      </c>
      <c r="E147" s="57">
        <v>1275</v>
      </c>
      <c r="F147" s="58">
        <v>1303</v>
      </c>
      <c r="G147" s="55">
        <f t="shared" si="41"/>
        <v>-0.4007845143685529</v>
      </c>
      <c r="H147" s="49">
        <v>1800</v>
      </c>
      <c r="I147" s="12">
        <f t="shared" si="42"/>
        <v>22.77777777777778</v>
      </c>
      <c r="J147" s="56">
        <f t="shared" si="43"/>
        <v>1532.3777777777777</v>
      </c>
      <c r="K147" s="12">
        <f t="shared" si="44"/>
        <v>1578.3191111111112</v>
      </c>
      <c r="L147" s="12">
        <f t="shared" si="45"/>
        <v>1593.632888888889</v>
      </c>
      <c r="M147" s="12">
        <f t="shared" si="46"/>
        <v>1608.9466666666667</v>
      </c>
      <c r="N147" s="12">
        <f t="shared" si="47"/>
        <v>1624.2604444444446</v>
      </c>
      <c r="O147" s="12">
        <f t="shared" si="48"/>
        <v>1639.5742222222223</v>
      </c>
      <c r="P147" s="12">
        <f t="shared" si="49"/>
        <v>1654.8880000000001</v>
      </c>
      <c r="Q147" s="12">
        <f t="shared" si="50"/>
        <v>1670.201777777778</v>
      </c>
      <c r="R147" s="12">
        <f t="shared" si="51"/>
        <v>1685.5155555555557</v>
      </c>
    </row>
    <row r="148" spans="1:18" ht="16.5" customHeight="1">
      <c r="A148" s="10" t="s">
        <v>221</v>
      </c>
      <c r="B148" s="11" t="s">
        <v>222</v>
      </c>
      <c r="C148" s="11"/>
      <c r="D148" s="53">
        <f t="shared" si="40"/>
        <v>3203.6744186046512</v>
      </c>
      <c r="E148" s="57">
        <v>3156</v>
      </c>
      <c r="F148" s="58">
        <v>3227</v>
      </c>
      <c r="G148" s="55">
        <f t="shared" si="41"/>
        <v>-0.7228255777920367</v>
      </c>
      <c r="H148" s="49">
        <v>860</v>
      </c>
      <c r="I148" s="12">
        <f t="shared" si="42"/>
        <v>47.674418604651166</v>
      </c>
      <c r="J148" s="56">
        <f t="shared" si="43"/>
        <v>3781.3358139534885</v>
      </c>
      <c r="K148" s="12">
        <f t="shared" si="44"/>
        <v>3894.745888372093</v>
      </c>
      <c r="L148" s="12">
        <f t="shared" si="45"/>
        <v>3932.549246511628</v>
      </c>
      <c r="M148" s="12">
        <f t="shared" si="46"/>
        <v>3970.3526046511624</v>
      </c>
      <c r="N148" s="12">
        <f t="shared" si="47"/>
        <v>4008.1559627906977</v>
      </c>
      <c r="O148" s="12">
        <f t="shared" si="48"/>
        <v>4045.959320930233</v>
      </c>
      <c r="P148" s="12">
        <f t="shared" si="49"/>
        <v>4083.7626790697673</v>
      </c>
      <c r="Q148" s="12">
        <f t="shared" si="50"/>
        <v>4121.5660372093025</v>
      </c>
      <c r="R148" s="12">
        <f t="shared" si="51"/>
        <v>4159.369395348837</v>
      </c>
    </row>
    <row r="149" spans="1:18" ht="16.5" customHeight="1">
      <c r="A149" s="10" t="s">
        <v>223</v>
      </c>
      <c r="B149" s="11" t="s">
        <v>224</v>
      </c>
      <c r="C149" s="11"/>
      <c r="D149" s="53">
        <f t="shared" si="40"/>
        <v>1671.2727272727273</v>
      </c>
      <c r="E149" s="57">
        <v>1634</v>
      </c>
      <c r="F149" s="58">
        <v>1671</v>
      </c>
      <c r="G149" s="55">
        <f t="shared" si="41"/>
        <v>0.016321201240415917</v>
      </c>
      <c r="H149" s="49">
        <v>1100</v>
      </c>
      <c r="I149" s="12">
        <f t="shared" si="42"/>
        <v>37.27272727272727</v>
      </c>
      <c r="J149" s="56">
        <f t="shared" si="43"/>
        <v>1973.101818181818</v>
      </c>
      <c r="K149" s="12">
        <f t="shared" si="44"/>
        <v>2032.2648727272726</v>
      </c>
      <c r="L149" s="12">
        <f t="shared" si="45"/>
        <v>2051.985890909091</v>
      </c>
      <c r="M149" s="12">
        <f t="shared" si="46"/>
        <v>2071.706909090909</v>
      </c>
      <c r="N149" s="12">
        <f t="shared" si="47"/>
        <v>2091.427927272727</v>
      </c>
      <c r="O149" s="12">
        <f t="shared" si="48"/>
        <v>2111.1489454545454</v>
      </c>
      <c r="P149" s="12">
        <f t="shared" si="49"/>
        <v>2130.8699636363635</v>
      </c>
      <c r="Q149" s="12">
        <f t="shared" si="50"/>
        <v>2150.5909818181817</v>
      </c>
      <c r="R149" s="12">
        <f t="shared" si="51"/>
        <v>2170.312</v>
      </c>
    </row>
    <row r="150" spans="1:18" ht="16.5" customHeight="1">
      <c r="A150" s="10" t="s">
        <v>225</v>
      </c>
      <c r="B150" s="11" t="s">
        <v>224</v>
      </c>
      <c r="C150" s="11"/>
      <c r="D150" s="53">
        <f t="shared" si="40"/>
        <v>1741.2727272727273</v>
      </c>
      <c r="E150" s="57">
        <v>1704</v>
      </c>
      <c r="F150" s="58">
        <v>1741</v>
      </c>
      <c r="G150" s="55">
        <f t="shared" si="41"/>
        <v>0.015664978330121926</v>
      </c>
      <c r="H150" s="49">
        <v>1100</v>
      </c>
      <c r="I150" s="12">
        <f t="shared" si="42"/>
        <v>37.27272727272727</v>
      </c>
      <c r="J150" s="56">
        <f t="shared" si="43"/>
        <v>2055.701818181818</v>
      </c>
      <c r="K150" s="12">
        <f t="shared" si="44"/>
        <v>2117.3428727272726</v>
      </c>
      <c r="L150" s="12">
        <f t="shared" si="45"/>
        <v>2137.889890909091</v>
      </c>
      <c r="M150" s="12">
        <f t="shared" si="46"/>
        <v>2158.436909090909</v>
      </c>
      <c r="N150" s="12">
        <f t="shared" si="47"/>
        <v>2178.983927272727</v>
      </c>
      <c r="O150" s="12">
        <f t="shared" si="48"/>
        <v>2199.5309454545454</v>
      </c>
      <c r="P150" s="12">
        <f t="shared" si="49"/>
        <v>2220.0779636363636</v>
      </c>
      <c r="Q150" s="12">
        <f t="shared" si="50"/>
        <v>2240.624981818182</v>
      </c>
      <c r="R150" s="12">
        <f t="shared" si="51"/>
        <v>2261.172</v>
      </c>
    </row>
    <row r="151" spans="1:18" ht="16.5" customHeight="1">
      <c r="A151" s="10" t="s">
        <v>226</v>
      </c>
      <c r="B151" s="11" t="s">
        <v>227</v>
      </c>
      <c r="C151" s="11"/>
      <c r="D151" s="53">
        <f t="shared" si="40"/>
        <v>2037.2727272727273</v>
      </c>
      <c r="E151" s="57">
        <v>2000</v>
      </c>
      <c r="F151" s="58">
        <v>2045</v>
      </c>
      <c r="G151" s="55">
        <f t="shared" si="41"/>
        <v>-0.3778617470548937</v>
      </c>
      <c r="H151" s="49">
        <v>1100</v>
      </c>
      <c r="I151" s="12">
        <f t="shared" si="42"/>
        <v>37.27272727272727</v>
      </c>
      <c r="J151" s="56">
        <f t="shared" si="43"/>
        <v>2404.981818181818</v>
      </c>
      <c r="K151" s="12">
        <f t="shared" si="44"/>
        <v>2477.1012727272728</v>
      </c>
      <c r="L151" s="12">
        <f t="shared" si="45"/>
        <v>2501.141090909091</v>
      </c>
      <c r="M151" s="12">
        <f t="shared" si="46"/>
        <v>2525.1809090909087</v>
      </c>
      <c r="N151" s="12">
        <f t="shared" si="47"/>
        <v>2549.2207272727273</v>
      </c>
      <c r="O151" s="12">
        <f t="shared" si="48"/>
        <v>2573.2605454545455</v>
      </c>
      <c r="P151" s="12">
        <f t="shared" si="49"/>
        <v>2597.3003636363637</v>
      </c>
      <c r="Q151" s="12">
        <f t="shared" si="50"/>
        <v>2621.340181818182</v>
      </c>
      <c r="R151" s="12">
        <f t="shared" si="51"/>
        <v>2645.3799999999997</v>
      </c>
    </row>
    <row r="152" spans="1:18" ht="16.5" customHeight="1">
      <c r="A152" s="10" t="s">
        <v>228</v>
      </c>
      <c r="B152" s="11" t="s">
        <v>227</v>
      </c>
      <c r="C152" s="11"/>
      <c r="D152" s="53">
        <f t="shared" si="40"/>
        <v>1835.2727272727273</v>
      </c>
      <c r="E152" s="57">
        <v>1798</v>
      </c>
      <c r="F152" s="58">
        <v>1838</v>
      </c>
      <c r="G152" s="55">
        <f t="shared" si="41"/>
        <v>-0.14838262934019042</v>
      </c>
      <c r="H152" s="49">
        <v>1100</v>
      </c>
      <c r="I152" s="12">
        <f t="shared" si="42"/>
        <v>37.27272727272727</v>
      </c>
      <c r="J152" s="56">
        <f t="shared" si="43"/>
        <v>2166.621818181818</v>
      </c>
      <c r="K152" s="12">
        <f t="shared" si="44"/>
        <v>2231.5904727272723</v>
      </c>
      <c r="L152" s="12">
        <f t="shared" si="45"/>
        <v>2253.246690909091</v>
      </c>
      <c r="M152" s="12">
        <f t="shared" si="46"/>
        <v>2274.902909090909</v>
      </c>
      <c r="N152" s="12">
        <f t="shared" si="47"/>
        <v>2296.5591272727274</v>
      </c>
      <c r="O152" s="12">
        <f t="shared" si="48"/>
        <v>2318.2153454545455</v>
      </c>
      <c r="P152" s="12">
        <f t="shared" si="49"/>
        <v>2339.8715636363636</v>
      </c>
      <c r="Q152" s="12">
        <f t="shared" si="50"/>
        <v>2361.5277818181817</v>
      </c>
      <c r="R152" s="12">
        <f t="shared" si="51"/>
        <v>2383.184</v>
      </c>
    </row>
    <row r="153" spans="1:18" ht="16.5" customHeight="1">
      <c r="A153" s="10" t="s">
        <v>229</v>
      </c>
      <c r="B153" s="11" t="s">
        <v>230</v>
      </c>
      <c r="C153" s="11"/>
      <c r="D153" s="53">
        <f t="shared" si="40"/>
        <v>1548.4</v>
      </c>
      <c r="E153" s="57">
        <v>1532</v>
      </c>
      <c r="F153" s="58">
        <v>1566</v>
      </c>
      <c r="G153" s="55">
        <f t="shared" si="41"/>
        <v>-1.1238825031928457</v>
      </c>
      <c r="H153" s="49">
        <v>2500</v>
      </c>
      <c r="I153" s="12">
        <f t="shared" si="42"/>
        <v>16.4</v>
      </c>
      <c r="J153" s="56">
        <f t="shared" si="43"/>
        <v>1828.112</v>
      </c>
      <c r="K153" s="12">
        <f t="shared" si="44"/>
        <v>1882.92536</v>
      </c>
      <c r="L153" s="12">
        <f t="shared" si="45"/>
        <v>1901.1964800000003</v>
      </c>
      <c r="M153" s="12">
        <f t="shared" si="46"/>
        <v>1919.4676000000002</v>
      </c>
      <c r="N153" s="12">
        <f t="shared" si="47"/>
        <v>1937.73872</v>
      </c>
      <c r="O153" s="12">
        <f t="shared" si="48"/>
        <v>1956.0098400000002</v>
      </c>
      <c r="P153" s="12">
        <f t="shared" si="49"/>
        <v>1974.28096</v>
      </c>
      <c r="Q153" s="12">
        <f t="shared" si="50"/>
        <v>1992.5520800000002</v>
      </c>
      <c r="R153" s="12">
        <f t="shared" si="51"/>
        <v>2010.8232000000003</v>
      </c>
    </row>
    <row r="154" spans="1:18" ht="16.5" customHeight="1">
      <c r="A154" s="72" t="s">
        <v>231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</row>
    <row r="155" spans="1:18" ht="16.5" customHeight="1">
      <c r="A155" s="10" t="s">
        <v>232</v>
      </c>
      <c r="B155" s="11" t="s">
        <v>233</v>
      </c>
      <c r="C155" s="11"/>
      <c r="D155" s="53">
        <f aca="true" t="shared" si="52" ref="D155:D198">E155+I155</f>
        <v>2358.246753246753</v>
      </c>
      <c r="E155" s="59">
        <v>2305</v>
      </c>
      <c r="F155" s="60">
        <v>2356</v>
      </c>
      <c r="G155" s="55">
        <f aca="true" t="shared" si="53" ref="G155:G198">D155*100/F155-100</f>
        <v>0.09536304103366433</v>
      </c>
      <c r="H155" s="49">
        <v>770</v>
      </c>
      <c r="I155" s="12">
        <f aca="true" t="shared" si="54" ref="I155:I198">I$5/H155</f>
        <v>53.246753246753244</v>
      </c>
      <c r="J155" s="56">
        <f aca="true" t="shared" si="55" ref="J155:J198">D155*1.18+1</f>
        <v>2783.7311688311684</v>
      </c>
      <c r="K155" s="12">
        <f aca="true" t="shared" si="56" ref="K155:K198">D155*1.03*1.18+1</f>
        <v>2867.2131038961033</v>
      </c>
      <c r="L155" s="12">
        <f aca="true" t="shared" si="57" ref="L155:L198">D155*1.04*1.18+1</f>
        <v>2895.0404155844158</v>
      </c>
      <c r="M155" s="12">
        <f aca="true" t="shared" si="58" ref="M155:M198">D155*1.05*1.18+1</f>
        <v>2922.8677272727273</v>
      </c>
      <c r="N155" s="12">
        <f aca="true" t="shared" si="59" ref="N155:N198">D155*1.06*1.18+1</f>
        <v>2950.695038961039</v>
      </c>
      <c r="O155" s="12">
        <f aca="true" t="shared" si="60" ref="O155:O198">D155*1.07*1.18+1</f>
        <v>2978.5223506493503</v>
      </c>
      <c r="P155" s="12">
        <f aca="true" t="shared" si="61" ref="P155:P198">D155*1.08*1.18+1</f>
        <v>3006.3496623376623</v>
      </c>
      <c r="Q155" s="12">
        <f aca="true" t="shared" si="62" ref="Q155:Q198">D155*1.09*1.18+1</f>
        <v>3034.176974025974</v>
      </c>
      <c r="R155" s="12">
        <f aca="true" t="shared" si="63" ref="R155:R198">D155*1.1*1.18+1</f>
        <v>3062.0042857142853</v>
      </c>
    </row>
    <row r="156" spans="1:18" ht="16.5" customHeight="1">
      <c r="A156" s="10" t="s">
        <v>234</v>
      </c>
      <c r="B156" s="11" t="s">
        <v>235</v>
      </c>
      <c r="C156" s="11"/>
      <c r="D156" s="53">
        <f t="shared" si="52"/>
        <v>1638.5338345864661</v>
      </c>
      <c r="E156" s="59">
        <v>1600</v>
      </c>
      <c r="F156" s="60">
        <v>1635</v>
      </c>
      <c r="G156" s="55">
        <f t="shared" si="53"/>
        <v>0.21613667195512676</v>
      </c>
      <c r="H156" s="49">
        <v>1064</v>
      </c>
      <c r="I156" s="12">
        <f t="shared" si="54"/>
        <v>38.53383458646616</v>
      </c>
      <c r="J156" s="56">
        <f t="shared" si="55"/>
        <v>1934.4699248120298</v>
      </c>
      <c r="K156" s="12">
        <f t="shared" si="56"/>
        <v>1992.4740225563908</v>
      </c>
      <c r="L156" s="12">
        <f t="shared" si="57"/>
        <v>2011.8087218045112</v>
      </c>
      <c r="M156" s="12">
        <f t="shared" si="58"/>
        <v>2031.1434210526315</v>
      </c>
      <c r="N156" s="12">
        <f t="shared" si="59"/>
        <v>2050.478120300752</v>
      </c>
      <c r="O156" s="12">
        <f t="shared" si="60"/>
        <v>2069.812819548872</v>
      </c>
      <c r="P156" s="12">
        <f t="shared" si="61"/>
        <v>2089.1475187969927</v>
      </c>
      <c r="Q156" s="12">
        <f t="shared" si="62"/>
        <v>2108.482218045113</v>
      </c>
      <c r="R156" s="12">
        <f t="shared" si="63"/>
        <v>2127.816917293233</v>
      </c>
    </row>
    <row r="157" spans="1:18" ht="16.5" customHeight="1">
      <c r="A157" s="10" t="s">
        <v>236</v>
      </c>
      <c r="B157" s="11" t="s">
        <v>237</v>
      </c>
      <c r="C157" s="11"/>
      <c r="D157" s="53">
        <f t="shared" si="52"/>
        <v>1561.1666666666667</v>
      </c>
      <c r="E157" s="59">
        <v>1527</v>
      </c>
      <c r="F157" s="60">
        <v>1561</v>
      </c>
      <c r="G157" s="55">
        <f t="shared" si="53"/>
        <v>0.010676916506525913</v>
      </c>
      <c r="H157" s="49">
        <v>1200</v>
      </c>
      <c r="I157" s="12">
        <f t="shared" si="54"/>
        <v>34.166666666666664</v>
      </c>
      <c r="J157" s="56">
        <f t="shared" si="55"/>
        <v>1843.1766666666667</v>
      </c>
      <c r="K157" s="12">
        <f t="shared" si="56"/>
        <v>1898.4419666666668</v>
      </c>
      <c r="L157" s="12">
        <f t="shared" si="57"/>
        <v>1916.8637333333334</v>
      </c>
      <c r="M157" s="12">
        <f t="shared" si="58"/>
        <v>1935.2855</v>
      </c>
      <c r="N157" s="12">
        <f t="shared" si="59"/>
        <v>1953.7072666666668</v>
      </c>
      <c r="O157" s="12">
        <f t="shared" si="60"/>
        <v>1972.1290333333334</v>
      </c>
      <c r="P157" s="12">
        <f t="shared" si="61"/>
        <v>1990.5508000000002</v>
      </c>
      <c r="Q157" s="12">
        <f t="shared" si="62"/>
        <v>2008.9725666666668</v>
      </c>
      <c r="R157" s="12">
        <f t="shared" si="63"/>
        <v>2027.3943333333334</v>
      </c>
    </row>
    <row r="158" spans="1:18" ht="16.5" customHeight="1">
      <c r="A158" s="10" t="s">
        <v>238</v>
      </c>
      <c r="B158" s="11" t="s">
        <v>239</v>
      </c>
      <c r="C158" s="11"/>
      <c r="D158" s="53">
        <f t="shared" si="52"/>
        <v>1604.042735042735</v>
      </c>
      <c r="E158" s="59">
        <v>1569</v>
      </c>
      <c r="F158" s="60">
        <v>1604</v>
      </c>
      <c r="G158" s="55">
        <f t="shared" si="53"/>
        <v>0.0026642794722562257</v>
      </c>
      <c r="H158" s="49">
        <v>1170</v>
      </c>
      <c r="I158" s="12">
        <f t="shared" si="54"/>
        <v>35.042735042735046</v>
      </c>
      <c r="J158" s="56">
        <f t="shared" si="55"/>
        <v>1893.7704273504273</v>
      </c>
      <c r="K158" s="12">
        <f t="shared" si="56"/>
        <v>1950.5535401709403</v>
      </c>
      <c r="L158" s="12">
        <f t="shared" si="57"/>
        <v>1969.4812444444444</v>
      </c>
      <c r="M158" s="12">
        <f t="shared" si="58"/>
        <v>1988.4089487179488</v>
      </c>
      <c r="N158" s="12">
        <f t="shared" si="59"/>
        <v>2007.336652991453</v>
      </c>
      <c r="O158" s="12">
        <f t="shared" si="60"/>
        <v>2026.2643572649574</v>
      </c>
      <c r="P158" s="12">
        <f t="shared" si="61"/>
        <v>2045.1920615384615</v>
      </c>
      <c r="Q158" s="12">
        <f t="shared" si="62"/>
        <v>2064.119765811966</v>
      </c>
      <c r="R158" s="12">
        <f t="shared" si="63"/>
        <v>2083.04747008547</v>
      </c>
    </row>
    <row r="159" spans="1:18" ht="16.5" customHeight="1">
      <c r="A159" s="10" t="s">
        <v>240</v>
      </c>
      <c r="B159" s="11" t="s">
        <v>241</v>
      </c>
      <c r="C159" s="11"/>
      <c r="D159" s="53">
        <f t="shared" si="52"/>
        <v>1621.2727272727273</v>
      </c>
      <c r="E159" s="59">
        <v>1584</v>
      </c>
      <c r="F159" s="60">
        <v>1619</v>
      </c>
      <c r="G159" s="55">
        <f t="shared" si="53"/>
        <v>0.1403784603290461</v>
      </c>
      <c r="H159" s="49">
        <v>1100</v>
      </c>
      <c r="I159" s="12">
        <f t="shared" si="54"/>
        <v>37.27272727272727</v>
      </c>
      <c r="J159" s="56">
        <f t="shared" si="55"/>
        <v>1914.101818181818</v>
      </c>
      <c r="K159" s="12">
        <f t="shared" si="56"/>
        <v>1971.4948727272727</v>
      </c>
      <c r="L159" s="12">
        <f t="shared" si="57"/>
        <v>1990.625890909091</v>
      </c>
      <c r="M159" s="12">
        <f t="shared" si="58"/>
        <v>2009.7569090909092</v>
      </c>
      <c r="N159" s="12">
        <f t="shared" si="59"/>
        <v>2028.8879272727272</v>
      </c>
      <c r="O159" s="12">
        <f t="shared" si="60"/>
        <v>2048.0189454545452</v>
      </c>
      <c r="P159" s="12">
        <f t="shared" si="61"/>
        <v>2067.1499636363637</v>
      </c>
      <c r="Q159" s="12">
        <f t="shared" si="62"/>
        <v>2086.2809818181818</v>
      </c>
      <c r="R159" s="12">
        <f t="shared" si="63"/>
        <v>2105.412</v>
      </c>
    </row>
    <row r="160" spans="1:18" ht="16.5" customHeight="1">
      <c r="A160" s="10" t="s">
        <v>242</v>
      </c>
      <c r="B160" s="11" t="s">
        <v>243</v>
      </c>
      <c r="C160" s="11"/>
      <c r="D160" s="53">
        <f t="shared" si="52"/>
        <v>1649.2727272727273</v>
      </c>
      <c r="E160" s="59">
        <v>1612</v>
      </c>
      <c r="F160" s="60">
        <v>1648</v>
      </c>
      <c r="G160" s="55">
        <f t="shared" si="53"/>
        <v>0.07722859664607995</v>
      </c>
      <c r="H160" s="49">
        <v>1100</v>
      </c>
      <c r="I160" s="12">
        <f t="shared" si="54"/>
        <v>37.27272727272727</v>
      </c>
      <c r="J160" s="56">
        <f t="shared" si="55"/>
        <v>1947.141818181818</v>
      </c>
      <c r="K160" s="12">
        <f t="shared" si="56"/>
        <v>2005.5260727272725</v>
      </c>
      <c r="L160" s="12">
        <f t="shared" si="57"/>
        <v>2024.9874909090909</v>
      </c>
      <c r="M160" s="12">
        <f t="shared" si="58"/>
        <v>2044.448909090909</v>
      </c>
      <c r="N160" s="12">
        <f t="shared" si="59"/>
        <v>2063.910327272727</v>
      </c>
      <c r="O160" s="12">
        <f t="shared" si="60"/>
        <v>2083.3717454545454</v>
      </c>
      <c r="P160" s="12">
        <f t="shared" si="61"/>
        <v>2102.8331636363637</v>
      </c>
      <c r="Q160" s="12">
        <f t="shared" si="62"/>
        <v>2122.2945818181815</v>
      </c>
      <c r="R160" s="12">
        <f t="shared" si="63"/>
        <v>2141.756</v>
      </c>
    </row>
    <row r="161" spans="1:18" ht="16.5" customHeight="1">
      <c r="A161" s="10" t="s">
        <v>244</v>
      </c>
      <c r="B161" s="11" t="s">
        <v>245</v>
      </c>
      <c r="C161" s="11"/>
      <c r="D161" s="53">
        <f t="shared" si="52"/>
        <v>1566.8</v>
      </c>
      <c r="E161" s="59">
        <v>1534</v>
      </c>
      <c r="F161" s="60">
        <v>1568</v>
      </c>
      <c r="G161" s="55">
        <f t="shared" si="53"/>
        <v>-0.07653061224489477</v>
      </c>
      <c r="H161" s="49">
        <v>1250</v>
      </c>
      <c r="I161" s="12">
        <f t="shared" si="54"/>
        <v>32.8</v>
      </c>
      <c r="J161" s="56">
        <f t="shared" si="55"/>
        <v>1849.8239999999998</v>
      </c>
      <c r="K161" s="12">
        <f t="shared" si="56"/>
        <v>1905.28872</v>
      </c>
      <c r="L161" s="12">
        <f t="shared" si="57"/>
        <v>1923.77696</v>
      </c>
      <c r="M161" s="12">
        <f t="shared" si="58"/>
        <v>1942.2652</v>
      </c>
      <c r="N161" s="12">
        <f t="shared" si="59"/>
        <v>1960.75344</v>
      </c>
      <c r="O161" s="12">
        <f t="shared" si="60"/>
        <v>1979.24168</v>
      </c>
      <c r="P161" s="12">
        <f t="shared" si="61"/>
        <v>1997.72992</v>
      </c>
      <c r="Q161" s="12">
        <f t="shared" si="62"/>
        <v>2016.2181600000001</v>
      </c>
      <c r="R161" s="12">
        <f t="shared" si="63"/>
        <v>2034.7063999999998</v>
      </c>
    </row>
    <row r="162" spans="1:18" ht="16.5" customHeight="1">
      <c r="A162" s="10" t="s">
        <v>246</v>
      </c>
      <c r="B162" s="11" t="s">
        <v>245</v>
      </c>
      <c r="C162" s="11"/>
      <c r="D162" s="53">
        <f t="shared" si="52"/>
        <v>1546.8</v>
      </c>
      <c r="E162" s="59">
        <v>1514</v>
      </c>
      <c r="F162" s="60">
        <v>1547</v>
      </c>
      <c r="G162" s="55">
        <f t="shared" si="53"/>
        <v>-0.012928248222365823</v>
      </c>
      <c r="H162" s="49">
        <v>1250</v>
      </c>
      <c r="I162" s="12">
        <f t="shared" si="54"/>
        <v>32.8</v>
      </c>
      <c r="J162" s="56">
        <f t="shared" si="55"/>
        <v>1826.224</v>
      </c>
      <c r="K162" s="12">
        <f t="shared" si="56"/>
        <v>1880.9807199999998</v>
      </c>
      <c r="L162" s="12">
        <f t="shared" si="57"/>
        <v>1899.2329599999998</v>
      </c>
      <c r="M162" s="12">
        <f t="shared" si="58"/>
        <v>1917.4852</v>
      </c>
      <c r="N162" s="12">
        <f t="shared" si="59"/>
        <v>1935.7374399999999</v>
      </c>
      <c r="O162" s="12">
        <f t="shared" si="60"/>
        <v>1953.98968</v>
      </c>
      <c r="P162" s="12">
        <f t="shared" si="61"/>
        <v>1972.24192</v>
      </c>
      <c r="Q162" s="12">
        <f t="shared" si="62"/>
        <v>1990.4941600000002</v>
      </c>
      <c r="R162" s="12">
        <f t="shared" si="63"/>
        <v>2008.7464</v>
      </c>
    </row>
    <row r="163" spans="1:18" ht="16.5" customHeight="1">
      <c r="A163" s="10" t="s">
        <v>247</v>
      </c>
      <c r="B163" s="11" t="s">
        <v>248</v>
      </c>
      <c r="C163" s="11"/>
      <c r="D163" s="53">
        <f t="shared" si="52"/>
        <v>1544.8</v>
      </c>
      <c r="E163" s="59">
        <v>1512</v>
      </c>
      <c r="F163" s="60">
        <v>1545</v>
      </c>
      <c r="G163" s="55">
        <f t="shared" si="53"/>
        <v>-0.012944983818769629</v>
      </c>
      <c r="H163" s="49">
        <v>1250</v>
      </c>
      <c r="I163" s="12">
        <f t="shared" si="54"/>
        <v>32.8</v>
      </c>
      <c r="J163" s="56">
        <f t="shared" si="55"/>
        <v>1823.8639999999998</v>
      </c>
      <c r="K163" s="12">
        <f t="shared" si="56"/>
        <v>1878.54992</v>
      </c>
      <c r="L163" s="12">
        <f t="shared" si="57"/>
        <v>1896.77856</v>
      </c>
      <c r="M163" s="12">
        <f t="shared" si="58"/>
        <v>1915.0071999999998</v>
      </c>
      <c r="N163" s="12">
        <f t="shared" si="59"/>
        <v>1933.23584</v>
      </c>
      <c r="O163" s="12">
        <f t="shared" si="60"/>
        <v>1951.46448</v>
      </c>
      <c r="P163" s="12">
        <f t="shared" si="61"/>
        <v>1969.69312</v>
      </c>
      <c r="Q163" s="12">
        <f t="shared" si="62"/>
        <v>1987.92176</v>
      </c>
      <c r="R163" s="12">
        <f t="shared" si="63"/>
        <v>2006.1504000000002</v>
      </c>
    </row>
    <row r="164" spans="1:18" ht="16.5" customHeight="1">
      <c r="A164" s="10" t="s">
        <v>249</v>
      </c>
      <c r="B164" s="11" t="s">
        <v>248</v>
      </c>
      <c r="C164" s="11"/>
      <c r="D164" s="53">
        <f t="shared" si="52"/>
        <v>1524.8</v>
      </c>
      <c r="E164" s="59">
        <v>1492</v>
      </c>
      <c r="F164" s="60">
        <v>1525</v>
      </c>
      <c r="G164" s="55">
        <f t="shared" si="53"/>
        <v>-0.013114754098367598</v>
      </c>
      <c r="H164" s="49">
        <v>1250</v>
      </c>
      <c r="I164" s="12">
        <f t="shared" si="54"/>
        <v>32.8</v>
      </c>
      <c r="J164" s="56">
        <f t="shared" si="55"/>
        <v>1800.264</v>
      </c>
      <c r="K164" s="12">
        <f t="shared" si="56"/>
        <v>1854.24192</v>
      </c>
      <c r="L164" s="12">
        <f t="shared" si="57"/>
        <v>1872.2345599999999</v>
      </c>
      <c r="M164" s="12">
        <f t="shared" si="58"/>
        <v>1890.2271999999998</v>
      </c>
      <c r="N164" s="12">
        <f t="shared" si="59"/>
        <v>1908.21984</v>
      </c>
      <c r="O164" s="12">
        <f t="shared" si="60"/>
        <v>1926.21248</v>
      </c>
      <c r="P164" s="12">
        <f t="shared" si="61"/>
        <v>1944.20512</v>
      </c>
      <c r="Q164" s="12">
        <f t="shared" si="62"/>
        <v>1962.19776</v>
      </c>
      <c r="R164" s="12">
        <f t="shared" si="63"/>
        <v>1980.1904</v>
      </c>
    </row>
    <row r="165" spans="1:18" ht="16.5" customHeight="1">
      <c r="A165" s="14" t="s">
        <v>250</v>
      </c>
      <c r="B165" s="11"/>
      <c r="C165" s="11"/>
      <c r="D165" s="53">
        <f t="shared" si="52"/>
        <v>1284.8</v>
      </c>
      <c r="E165" s="59">
        <v>1252</v>
      </c>
      <c r="F165" s="60"/>
      <c r="G165" s="55" t="e">
        <f t="shared" si="53"/>
        <v>#DIV/0!</v>
      </c>
      <c r="H165" s="49">
        <v>1250</v>
      </c>
      <c r="I165" s="12">
        <f t="shared" si="54"/>
        <v>32.8</v>
      </c>
      <c r="J165" s="56">
        <f t="shared" si="55"/>
        <v>1517.0639999999999</v>
      </c>
      <c r="K165" s="12">
        <f t="shared" si="56"/>
        <v>1562.54592</v>
      </c>
      <c r="L165" s="12">
        <f t="shared" si="57"/>
        <v>1577.7065599999999</v>
      </c>
      <c r="M165" s="12">
        <f t="shared" si="58"/>
        <v>1592.8672</v>
      </c>
      <c r="N165" s="12">
        <f t="shared" si="59"/>
        <v>1608.0278399999997</v>
      </c>
      <c r="O165" s="12">
        <f t="shared" si="60"/>
        <v>1623.18848</v>
      </c>
      <c r="P165" s="12">
        <f t="shared" si="61"/>
        <v>1638.34912</v>
      </c>
      <c r="Q165" s="12">
        <f t="shared" si="62"/>
        <v>1653.50976</v>
      </c>
      <c r="R165" s="12">
        <f t="shared" si="63"/>
        <v>1668.6704</v>
      </c>
    </row>
    <row r="166" spans="1:18" ht="16.5" customHeight="1">
      <c r="A166" s="10" t="s">
        <v>251</v>
      </c>
      <c r="B166" s="11" t="s">
        <v>252</v>
      </c>
      <c r="C166" s="11"/>
      <c r="D166" s="53">
        <f t="shared" si="52"/>
        <v>1310.2758620689656</v>
      </c>
      <c r="E166" s="59">
        <v>1282</v>
      </c>
      <c r="F166" s="60">
        <v>1310</v>
      </c>
      <c r="G166" s="55">
        <f t="shared" si="53"/>
        <v>0.021058173203471142</v>
      </c>
      <c r="H166" s="49">
        <v>1450</v>
      </c>
      <c r="I166" s="12">
        <f t="shared" si="54"/>
        <v>28.275862068965516</v>
      </c>
      <c r="J166" s="56">
        <f t="shared" si="55"/>
        <v>1547.1255172413794</v>
      </c>
      <c r="K166" s="12">
        <f t="shared" si="56"/>
        <v>1593.5092827586207</v>
      </c>
      <c r="L166" s="12">
        <f t="shared" si="57"/>
        <v>1608.9705379310344</v>
      </c>
      <c r="M166" s="12">
        <f t="shared" si="58"/>
        <v>1624.4317931034482</v>
      </c>
      <c r="N166" s="12">
        <f t="shared" si="59"/>
        <v>1639.8930482758622</v>
      </c>
      <c r="O166" s="12">
        <f t="shared" si="60"/>
        <v>1655.354303448276</v>
      </c>
      <c r="P166" s="12">
        <f t="shared" si="61"/>
        <v>1670.8155586206897</v>
      </c>
      <c r="Q166" s="12">
        <f t="shared" si="62"/>
        <v>1686.2768137931034</v>
      </c>
      <c r="R166" s="12">
        <f t="shared" si="63"/>
        <v>1701.7380689655174</v>
      </c>
    </row>
    <row r="167" spans="1:18" ht="16.5" customHeight="1">
      <c r="A167" s="10" t="s">
        <v>253</v>
      </c>
      <c r="B167" s="11" t="s">
        <v>254</v>
      </c>
      <c r="C167" s="11"/>
      <c r="D167" s="53">
        <f t="shared" si="52"/>
        <v>1258.2758620689656</v>
      </c>
      <c r="E167" s="59">
        <v>1230</v>
      </c>
      <c r="F167" s="60">
        <v>1258</v>
      </c>
      <c r="G167" s="55">
        <f t="shared" si="53"/>
        <v>0.021928622334300485</v>
      </c>
      <c r="H167" s="49">
        <v>1450</v>
      </c>
      <c r="I167" s="12">
        <f t="shared" si="54"/>
        <v>28.275862068965516</v>
      </c>
      <c r="J167" s="56">
        <f t="shared" si="55"/>
        <v>1485.7655172413793</v>
      </c>
      <c r="K167" s="12">
        <f t="shared" si="56"/>
        <v>1530.3084827586208</v>
      </c>
      <c r="L167" s="12">
        <f t="shared" si="57"/>
        <v>1545.1561379310347</v>
      </c>
      <c r="M167" s="12">
        <f t="shared" si="58"/>
        <v>1560.0037931034483</v>
      </c>
      <c r="N167" s="12">
        <f t="shared" si="59"/>
        <v>1574.8514482758621</v>
      </c>
      <c r="O167" s="12">
        <f t="shared" si="60"/>
        <v>1589.699103448276</v>
      </c>
      <c r="P167" s="12">
        <f t="shared" si="61"/>
        <v>1604.5467586206898</v>
      </c>
      <c r="Q167" s="12">
        <f t="shared" si="62"/>
        <v>1619.3944137931037</v>
      </c>
      <c r="R167" s="12">
        <f t="shared" si="63"/>
        <v>1634.2420689655175</v>
      </c>
    </row>
    <row r="168" spans="1:18" ht="16.5" customHeight="1">
      <c r="A168" s="10" t="s">
        <v>255</v>
      </c>
      <c r="B168" s="11" t="s">
        <v>256</v>
      </c>
      <c r="C168" s="11"/>
      <c r="D168" s="53">
        <f t="shared" si="52"/>
        <v>1272.3333333333333</v>
      </c>
      <c r="E168" s="59">
        <v>1245</v>
      </c>
      <c r="F168" s="60">
        <v>1273</v>
      </c>
      <c r="G168" s="55">
        <f t="shared" si="53"/>
        <v>-0.052369730295893646</v>
      </c>
      <c r="H168" s="49">
        <v>1500</v>
      </c>
      <c r="I168" s="12">
        <f t="shared" si="54"/>
        <v>27.333333333333332</v>
      </c>
      <c r="J168" s="56">
        <f t="shared" si="55"/>
        <v>1502.3533333333332</v>
      </c>
      <c r="K168" s="12">
        <f t="shared" si="56"/>
        <v>1547.3939333333333</v>
      </c>
      <c r="L168" s="12">
        <f t="shared" si="57"/>
        <v>1562.4074666666666</v>
      </c>
      <c r="M168" s="12">
        <f t="shared" si="58"/>
        <v>1577.421</v>
      </c>
      <c r="N168" s="12">
        <f t="shared" si="59"/>
        <v>1592.4345333333333</v>
      </c>
      <c r="O168" s="12">
        <f t="shared" si="60"/>
        <v>1607.4480666666666</v>
      </c>
      <c r="P168" s="12">
        <f t="shared" si="61"/>
        <v>1622.4616</v>
      </c>
      <c r="Q168" s="12">
        <f t="shared" si="62"/>
        <v>1637.4751333333331</v>
      </c>
      <c r="R168" s="12">
        <f t="shared" si="63"/>
        <v>1652.4886666666664</v>
      </c>
    </row>
    <row r="169" spans="1:18" ht="16.5" customHeight="1">
      <c r="A169" s="10" t="s">
        <v>257</v>
      </c>
      <c r="B169" s="11" t="s">
        <v>258</v>
      </c>
      <c r="C169" s="11"/>
      <c r="D169" s="53">
        <f t="shared" si="52"/>
        <v>1258.9736842105262</v>
      </c>
      <c r="E169" s="59">
        <v>1232</v>
      </c>
      <c r="F169" s="60">
        <v>1259</v>
      </c>
      <c r="G169" s="55">
        <f t="shared" si="53"/>
        <v>-0.0020902136198373</v>
      </c>
      <c r="H169" s="49">
        <v>1520</v>
      </c>
      <c r="I169" s="12">
        <f t="shared" si="54"/>
        <v>26.973684210526315</v>
      </c>
      <c r="J169" s="56">
        <f t="shared" si="55"/>
        <v>1486.5889473684208</v>
      </c>
      <c r="K169" s="12">
        <f t="shared" si="56"/>
        <v>1531.1566157894736</v>
      </c>
      <c r="L169" s="12">
        <f t="shared" si="57"/>
        <v>1546.0125052631577</v>
      </c>
      <c r="M169" s="12">
        <f t="shared" si="58"/>
        <v>1560.868394736842</v>
      </c>
      <c r="N169" s="12">
        <f t="shared" si="59"/>
        <v>1575.7242842105263</v>
      </c>
      <c r="O169" s="12">
        <f t="shared" si="60"/>
        <v>1590.5801736842104</v>
      </c>
      <c r="P169" s="12">
        <f t="shared" si="61"/>
        <v>1605.4360631578948</v>
      </c>
      <c r="Q169" s="12">
        <f t="shared" si="62"/>
        <v>1620.2919526315789</v>
      </c>
      <c r="R169" s="12">
        <f t="shared" si="63"/>
        <v>1635.1478421052632</v>
      </c>
    </row>
    <row r="170" spans="1:18" ht="16.5" customHeight="1">
      <c r="A170" s="10" t="s">
        <v>259</v>
      </c>
      <c r="B170" s="11" t="s">
        <v>260</v>
      </c>
      <c r="C170" s="11"/>
      <c r="D170" s="53">
        <f t="shared" si="52"/>
        <v>1225.2758620689656</v>
      </c>
      <c r="E170" s="59">
        <v>1197</v>
      </c>
      <c r="F170" s="60">
        <v>1223</v>
      </c>
      <c r="G170" s="55">
        <f t="shared" si="53"/>
        <v>0.1860884766120563</v>
      </c>
      <c r="H170" s="49">
        <v>1450</v>
      </c>
      <c r="I170" s="12">
        <f t="shared" si="54"/>
        <v>28.275862068965516</v>
      </c>
      <c r="J170" s="56">
        <f t="shared" si="55"/>
        <v>1446.8255172413792</v>
      </c>
      <c r="K170" s="12">
        <f t="shared" si="56"/>
        <v>1490.2002827586207</v>
      </c>
      <c r="L170" s="12">
        <f t="shared" si="57"/>
        <v>1504.6585379310347</v>
      </c>
      <c r="M170" s="12">
        <f t="shared" si="58"/>
        <v>1519.1167931034483</v>
      </c>
      <c r="N170" s="12">
        <f t="shared" si="59"/>
        <v>1533.5750482758622</v>
      </c>
      <c r="O170" s="12">
        <f t="shared" si="60"/>
        <v>1548.033303448276</v>
      </c>
      <c r="P170" s="12">
        <f t="shared" si="61"/>
        <v>1562.4915586206896</v>
      </c>
      <c r="Q170" s="12">
        <f t="shared" si="62"/>
        <v>1576.9498137931037</v>
      </c>
      <c r="R170" s="12">
        <f t="shared" si="63"/>
        <v>1591.4080689655173</v>
      </c>
    </row>
    <row r="171" spans="1:18" ht="16.5" customHeight="1">
      <c r="A171" s="10" t="s">
        <v>261</v>
      </c>
      <c r="B171" s="11" t="s">
        <v>252</v>
      </c>
      <c r="C171" s="11"/>
      <c r="D171" s="53">
        <f t="shared" si="52"/>
        <v>1291.2758620689656</v>
      </c>
      <c r="E171" s="59">
        <v>1263</v>
      </c>
      <c r="F171" s="60">
        <v>1291</v>
      </c>
      <c r="G171" s="55">
        <f t="shared" si="53"/>
        <v>0.021368092096480495</v>
      </c>
      <c r="H171" s="49">
        <v>1450</v>
      </c>
      <c r="I171" s="12">
        <f t="shared" si="54"/>
        <v>28.275862068965516</v>
      </c>
      <c r="J171" s="56">
        <f t="shared" si="55"/>
        <v>1524.7055172413793</v>
      </c>
      <c r="K171" s="12">
        <f t="shared" si="56"/>
        <v>1570.4166827586207</v>
      </c>
      <c r="L171" s="12">
        <f t="shared" si="57"/>
        <v>1585.6537379310346</v>
      </c>
      <c r="M171" s="12">
        <f t="shared" si="58"/>
        <v>1600.8907931034482</v>
      </c>
      <c r="N171" s="12">
        <f t="shared" si="59"/>
        <v>1616.127848275862</v>
      </c>
      <c r="O171" s="12">
        <f t="shared" si="60"/>
        <v>1631.364903448276</v>
      </c>
      <c r="P171" s="12">
        <f t="shared" si="61"/>
        <v>1646.6019586206896</v>
      </c>
      <c r="Q171" s="12">
        <f t="shared" si="62"/>
        <v>1661.8390137931037</v>
      </c>
      <c r="R171" s="12">
        <f t="shared" si="63"/>
        <v>1677.0760689655174</v>
      </c>
    </row>
    <row r="172" spans="1:18" ht="16.5" customHeight="1">
      <c r="A172" s="14" t="s">
        <v>262</v>
      </c>
      <c r="B172" s="11"/>
      <c r="C172" s="11"/>
      <c r="D172" s="53">
        <f t="shared" si="52"/>
        <v>1163.2758620689656</v>
      </c>
      <c r="E172" s="59">
        <v>1135</v>
      </c>
      <c r="F172" s="60">
        <v>1160</v>
      </c>
      <c r="G172" s="55">
        <f t="shared" si="53"/>
        <v>0.28240190249702835</v>
      </c>
      <c r="H172" s="49">
        <v>1450</v>
      </c>
      <c r="I172" s="12">
        <f t="shared" si="54"/>
        <v>28.275862068965516</v>
      </c>
      <c r="J172" s="56">
        <f t="shared" si="55"/>
        <v>1373.6655172413793</v>
      </c>
      <c r="K172" s="12">
        <f t="shared" si="56"/>
        <v>1414.8454827586206</v>
      </c>
      <c r="L172" s="12">
        <f t="shared" si="57"/>
        <v>1428.5721379310346</v>
      </c>
      <c r="M172" s="12">
        <f t="shared" si="58"/>
        <v>1442.2987931034484</v>
      </c>
      <c r="N172" s="12">
        <f t="shared" si="59"/>
        <v>1456.0254482758621</v>
      </c>
      <c r="O172" s="12">
        <f t="shared" si="60"/>
        <v>1469.7521034482759</v>
      </c>
      <c r="P172" s="12">
        <f t="shared" si="61"/>
        <v>1483.4787586206896</v>
      </c>
      <c r="Q172" s="12">
        <f t="shared" si="62"/>
        <v>1497.2054137931034</v>
      </c>
      <c r="R172" s="12">
        <f t="shared" si="63"/>
        <v>1510.9320689655174</v>
      </c>
    </row>
    <row r="173" spans="1:18" ht="16.5" customHeight="1">
      <c r="A173" s="17" t="s">
        <v>263</v>
      </c>
      <c r="B173" s="15" t="s">
        <v>264</v>
      </c>
      <c r="C173" s="15"/>
      <c r="D173" s="53">
        <f t="shared" si="52"/>
        <v>1863.9649122807018</v>
      </c>
      <c r="E173" s="59">
        <v>1828</v>
      </c>
      <c r="F173" s="64">
        <v>1869</v>
      </c>
      <c r="G173" s="55">
        <f t="shared" si="53"/>
        <v>-0.2694000919902777</v>
      </c>
      <c r="H173" s="49">
        <v>1140</v>
      </c>
      <c r="I173" s="12">
        <f t="shared" si="54"/>
        <v>35.96491228070175</v>
      </c>
      <c r="J173" s="56">
        <f t="shared" si="55"/>
        <v>2200.478596491228</v>
      </c>
      <c r="K173" s="12">
        <f t="shared" si="56"/>
        <v>2266.462954385965</v>
      </c>
      <c r="L173" s="12">
        <f t="shared" si="57"/>
        <v>2288.4577403508774</v>
      </c>
      <c r="M173" s="12">
        <f t="shared" si="58"/>
        <v>2310.4525263157893</v>
      </c>
      <c r="N173" s="12">
        <f t="shared" si="59"/>
        <v>2332.4473122807017</v>
      </c>
      <c r="O173" s="12">
        <f t="shared" si="60"/>
        <v>2354.442098245614</v>
      </c>
      <c r="P173" s="12">
        <f t="shared" si="61"/>
        <v>2376.4368842105264</v>
      </c>
      <c r="Q173" s="12">
        <f t="shared" si="62"/>
        <v>2398.4316701754387</v>
      </c>
      <c r="R173" s="12">
        <f t="shared" si="63"/>
        <v>2420.426456140351</v>
      </c>
    </row>
    <row r="174" spans="1:18" ht="16.5" customHeight="1">
      <c r="A174" s="10" t="s">
        <v>265</v>
      </c>
      <c r="B174" s="11" t="s">
        <v>266</v>
      </c>
      <c r="C174" s="11"/>
      <c r="D174" s="53">
        <f t="shared" si="52"/>
        <v>1116.625</v>
      </c>
      <c r="E174" s="59">
        <v>1091</v>
      </c>
      <c r="F174" s="60">
        <v>1115</v>
      </c>
      <c r="G174" s="55">
        <f t="shared" si="53"/>
        <v>0.14573991031390676</v>
      </c>
      <c r="H174" s="49">
        <v>1600</v>
      </c>
      <c r="I174" s="12">
        <f t="shared" si="54"/>
        <v>25.625</v>
      </c>
      <c r="J174" s="56">
        <f t="shared" si="55"/>
        <v>1318.6174999999998</v>
      </c>
      <c r="K174" s="12">
        <f t="shared" si="56"/>
        <v>1358.146025</v>
      </c>
      <c r="L174" s="12">
        <f t="shared" si="57"/>
        <v>1371.3221999999998</v>
      </c>
      <c r="M174" s="12">
        <f t="shared" si="58"/>
        <v>1384.498375</v>
      </c>
      <c r="N174" s="12">
        <f t="shared" si="59"/>
        <v>1397.6745500000002</v>
      </c>
      <c r="O174" s="12">
        <f t="shared" si="60"/>
        <v>1410.850725</v>
      </c>
      <c r="P174" s="12">
        <f t="shared" si="61"/>
        <v>1424.0269</v>
      </c>
      <c r="Q174" s="12">
        <f t="shared" si="62"/>
        <v>1437.2030750000001</v>
      </c>
      <c r="R174" s="12">
        <f t="shared" si="63"/>
        <v>1450.3792500000002</v>
      </c>
    </row>
    <row r="175" spans="1:18" ht="16.5" customHeight="1">
      <c r="A175" s="10" t="s">
        <v>267</v>
      </c>
      <c r="B175" s="11" t="s">
        <v>268</v>
      </c>
      <c r="C175" s="11"/>
      <c r="D175" s="53">
        <f t="shared" si="52"/>
        <v>1101.4285714285713</v>
      </c>
      <c r="E175" s="59">
        <v>1078</v>
      </c>
      <c r="F175" s="60">
        <v>1102</v>
      </c>
      <c r="G175" s="55">
        <f t="shared" si="53"/>
        <v>-0.051853772361951656</v>
      </c>
      <c r="H175" s="49">
        <v>1750</v>
      </c>
      <c r="I175" s="12">
        <f t="shared" si="54"/>
        <v>23.428571428571427</v>
      </c>
      <c r="J175" s="56">
        <f t="shared" si="55"/>
        <v>1300.685714285714</v>
      </c>
      <c r="K175" s="12">
        <f t="shared" si="56"/>
        <v>1339.6762857142855</v>
      </c>
      <c r="L175" s="12">
        <f t="shared" si="57"/>
        <v>1352.6731428571427</v>
      </c>
      <c r="M175" s="12">
        <f t="shared" si="58"/>
        <v>1365.6699999999998</v>
      </c>
      <c r="N175" s="12">
        <f t="shared" si="59"/>
        <v>1378.666857142857</v>
      </c>
      <c r="O175" s="12">
        <f t="shared" si="60"/>
        <v>1391.6637142857141</v>
      </c>
      <c r="P175" s="12">
        <f t="shared" si="61"/>
        <v>1404.6605714285715</v>
      </c>
      <c r="Q175" s="12">
        <f t="shared" si="62"/>
        <v>1417.6574285714287</v>
      </c>
      <c r="R175" s="12">
        <f t="shared" si="63"/>
        <v>1430.6542857142858</v>
      </c>
    </row>
    <row r="176" spans="1:18" ht="16.5" customHeight="1">
      <c r="A176" s="10" t="s">
        <v>269</v>
      </c>
      <c r="B176" s="11" t="s">
        <v>270</v>
      </c>
      <c r="C176" s="11"/>
      <c r="D176" s="53">
        <f t="shared" si="52"/>
        <v>1008.1776859504132</v>
      </c>
      <c r="E176" s="59">
        <v>987</v>
      </c>
      <c r="F176" s="60">
        <v>1009</v>
      </c>
      <c r="G176" s="55">
        <f t="shared" si="53"/>
        <v>-0.08149792364586972</v>
      </c>
      <c r="H176" s="49">
        <v>1936</v>
      </c>
      <c r="I176" s="12">
        <f t="shared" si="54"/>
        <v>21.177685950413224</v>
      </c>
      <c r="J176" s="56">
        <f t="shared" si="55"/>
        <v>1190.6496694214875</v>
      </c>
      <c r="K176" s="12">
        <f t="shared" si="56"/>
        <v>1226.3391595041323</v>
      </c>
      <c r="L176" s="12">
        <f t="shared" si="57"/>
        <v>1238.235656198347</v>
      </c>
      <c r="M176" s="12">
        <f t="shared" si="58"/>
        <v>1250.1321528925619</v>
      </c>
      <c r="N176" s="12">
        <f t="shared" si="59"/>
        <v>1262.0286495867767</v>
      </c>
      <c r="O176" s="12">
        <f t="shared" si="60"/>
        <v>1273.9251462809918</v>
      </c>
      <c r="P176" s="12">
        <f t="shared" si="61"/>
        <v>1285.8216429752067</v>
      </c>
      <c r="Q176" s="12">
        <f t="shared" si="62"/>
        <v>1297.7181396694214</v>
      </c>
      <c r="R176" s="12">
        <f t="shared" si="63"/>
        <v>1309.6146363636362</v>
      </c>
    </row>
    <row r="177" spans="1:18" ht="16.5" customHeight="1">
      <c r="A177" s="10" t="s">
        <v>271</v>
      </c>
      <c r="B177" s="11" t="s">
        <v>270</v>
      </c>
      <c r="C177" s="11"/>
      <c r="D177" s="53">
        <f t="shared" si="52"/>
        <v>1028.9251336898396</v>
      </c>
      <c r="E177" s="59">
        <v>1007</v>
      </c>
      <c r="F177" s="60">
        <v>1029</v>
      </c>
      <c r="G177" s="55">
        <f t="shared" si="53"/>
        <v>-0.0072756375277407415</v>
      </c>
      <c r="H177" s="49">
        <v>1870</v>
      </c>
      <c r="I177" s="12">
        <f t="shared" si="54"/>
        <v>21.925133689839573</v>
      </c>
      <c r="J177" s="56">
        <f t="shared" si="55"/>
        <v>1215.1316577540108</v>
      </c>
      <c r="K177" s="12">
        <f t="shared" si="56"/>
        <v>1251.555607486631</v>
      </c>
      <c r="L177" s="12">
        <f t="shared" si="57"/>
        <v>1263.6969240641713</v>
      </c>
      <c r="M177" s="12">
        <f t="shared" si="58"/>
        <v>1275.8382406417113</v>
      </c>
      <c r="N177" s="12">
        <f t="shared" si="59"/>
        <v>1287.9795572192513</v>
      </c>
      <c r="O177" s="12">
        <f t="shared" si="60"/>
        <v>1300.1208737967913</v>
      </c>
      <c r="P177" s="12">
        <f t="shared" si="61"/>
        <v>1312.2621903743318</v>
      </c>
      <c r="Q177" s="12">
        <f t="shared" si="62"/>
        <v>1324.4035069518718</v>
      </c>
      <c r="R177" s="12">
        <f t="shared" si="63"/>
        <v>1336.5448235294118</v>
      </c>
    </row>
    <row r="178" spans="1:18" ht="16.5" customHeight="1">
      <c r="A178" s="10" t="s">
        <v>272</v>
      </c>
      <c r="B178" s="11" t="s">
        <v>270</v>
      </c>
      <c r="C178" s="11"/>
      <c r="D178" s="53">
        <f t="shared" si="52"/>
        <v>1036.9251336898396</v>
      </c>
      <c r="E178" s="59">
        <v>1015</v>
      </c>
      <c r="F178" s="60">
        <v>1038</v>
      </c>
      <c r="G178" s="55">
        <f t="shared" si="53"/>
        <v>-0.10355166764551882</v>
      </c>
      <c r="H178" s="49">
        <v>1870</v>
      </c>
      <c r="I178" s="12">
        <f t="shared" si="54"/>
        <v>21.925133689839573</v>
      </c>
      <c r="J178" s="56">
        <f t="shared" si="55"/>
        <v>1224.5716577540106</v>
      </c>
      <c r="K178" s="12">
        <f t="shared" si="56"/>
        <v>1261.2788074866312</v>
      </c>
      <c r="L178" s="12">
        <f t="shared" si="57"/>
        <v>1273.5145240641712</v>
      </c>
      <c r="M178" s="12">
        <f t="shared" si="58"/>
        <v>1285.7502406417113</v>
      </c>
      <c r="N178" s="12">
        <f t="shared" si="59"/>
        <v>1297.9859572192513</v>
      </c>
      <c r="O178" s="12">
        <f t="shared" si="60"/>
        <v>1310.2216737967917</v>
      </c>
      <c r="P178" s="12">
        <f t="shared" si="61"/>
        <v>1322.4573903743317</v>
      </c>
      <c r="Q178" s="12">
        <f t="shared" si="62"/>
        <v>1334.6931069518719</v>
      </c>
      <c r="R178" s="12">
        <f t="shared" si="63"/>
        <v>1346.9288235294118</v>
      </c>
    </row>
    <row r="179" spans="1:18" ht="16.5" customHeight="1">
      <c r="A179" s="10" t="s">
        <v>273</v>
      </c>
      <c r="B179" s="11" t="s">
        <v>270</v>
      </c>
      <c r="C179" s="11"/>
      <c r="D179" s="53">
        <f t="shared" si="52"/>
        <v>1040.9251336898396</v>
      </c>
      <c r="E179" s="59">
        <v>1019</v>
      </c>
      <c r="F179" s="60">
        <v>1041</v>
      </c>
      <c r="G179" s="55">
        <f t="shared" si="53"/>
        <v>-0.007191768507240681</v>
      </c>
      <c r="H179" s="49">
        <v>1870</v>
      </c>
      <c r="I179" s="12">
        <f t="shared" si="54"/>
        <v>21.925133689839573</v>
      </c>
      <c r="J179" s="56">
        <f t="shared" si="55"/>
        <v>1229.2916577540107</v>
      </c>
      <c r="K179" s="12">
        <f t="shared" si="56"/>
        <v>1266.1404074866311</v>
      </c>
      <c r="L179" s="12">
        <f t="shared" si="57"/>
        <v>1278.4233240641713</v>
      </c>
      <c r="M179" s="12">
        <f t="shared" si="58"/>
        <v>1290.7062406417112</v>
      </c>
      <c r="N179" s="12">
        <f t="shared" si="59"/>
        <v>1302.9891572192514</v>
      </c>
      <c r="O179" s="12">
        <f t="shared" si="60"/>
        <v>1315.2720737967916</v>
      </c>
      <c r="P179" s="12">
        <f t="shared" si="61"/>
        <v>1327.5549903743315</v>
      </c>
      <c r="Q179" s="12">
        <f t="shared" si="62"/>
        <v>1339.8379069518717</v>
      </c>
      <c r="R179" s="12">
        <f t="shared" si="63"/>
        <v>1352.1208235294118</v>
      </c>
    </row>
    <row r="180" spans="1:18" ht="16.5" customHeight="1">
      <c r="A180" s="10" t="s">
        <v>274</v>
      </c>
      <c r="B180" s="11" t="s">
        <v>275</v>
      </c>
      <c r="C180" s="11"/>
      <c r="D180" s="53">
        <f t="shared" si="52"/>
        <v>1108.7777777777778</v>
      </c>
      <c r="E180" s="59">
        <v>1086</v>
      </c>
      <c r="F180" s="60">
        <v>1110</v>
      </c>
      <c r="G180" s="55">
        <f t="shared" si="53"/>
        <v>-0.11011011011011362</v>
      </c>
      <c r="H180" s="49">
        <v>1800</v>
      </c>
      <c r="I180" s="12">
        <f t="shared" si="54"/>
        <v>22.77777777777778</v>
      </c>
      <c r="J180" s="56">
        <f t="shared" si="55"/>
        <v>1309.3577777777778</v>
      </c>
      <c r="K180" s="12">
        <f t="shared" si="56"/>
        <v>1348.608511111111</v>
      </c>
      <c r="L180" s="12">
        <f t="shared" si="57"/>
        <v>1361.6920888888887</v>
      </c>
      <c r="M180" s="12">
        <f t="shared" si="58"/>
        <v>1374.7756666666667</v>
      </c>
      <c r="N180" s="12">
        <f t="shared" si="59"/>
        <v>1387.8592444444444</v>
      </c>
      <c r="O180" s="12">
        <f t="shared" si="60"/>
        <v>1400.9428222222223</v>
      </c>
      <c r="P180" s="12">
        <f t="shared" si="61"/>
        <v>1414.0264000000002</v>
      </c>
      <c r="Q180" s="12">
        <f t="shared" si="62"/>
        <v>1427.1099777777779</v>
      </c>
      <c r="R180" s="12">
        <f t="shared" si="63"/>
        <v>1440.1935555555558</v>
      </c>
    </row>
    <row r="181" spans="1:18" ht="16.5" customHeight="1">
      <c r="A181" s="10" t="s">
        <v>276</v>
      </c>
      <c r="B181" s="11" t="s">
        <v>275</v>
      </c>
      <c r="C181" s="11"/>
      <c r="D181" s="53">
        <f t="shared" si="52"/>
        <v>1085.7777777777778</v>
      </c>
      <c r="E181" s="59">
        <v>1063</v>
      </c>
      <c r="F181" s="60">
        <v>1086</v>
      </c>
      <c r="G181" s="55">
        <f t="shared" si="53"/>
        <v>-0.020462451401670023</v>
      </c>
      <c r="H181" s="49">
        <v>1800</v>
      </c>
      <c r="I181" s="12">
        <f t="shared" si="54"/>
        <v>22.77777777777778</v>
      </c>
      <c r="J181" s="56">
        <f t="shared" si="55"/>
        <v>1282.2177777777779</v>
      </c>
      <c r="K181" s="12">
        <f t="shared" si="56"/>
        <v>1320.654311111111</v>
      </c>
      <c r="L181" s="12">
        <f t="shared" si="57"/>
        <v>1333.466488888889</v>
      </c>
      <c r="M181" s="12">
        <f t="shared" si="58"/>
        <v>1346.2786666666668</v>
      </c>
      <c r="N181" s="12">
        <f t="shared" si="59"/>
        <v>1359.0908444444447</v>
      </c>
      <c r="O181" s="12">
        <f t="shared" si="60"/>
        <v>1371.9030222222223</v>
      </c>
      <c r="P181" s="12">
        <f t="shared" si="61"/>
        <v>1384.7152</v>
      </c>
      <c r="Q181" s="12">
        <f t="shared" si="62"/>
        <v>1397.5273777777777</v>
      </c>
      <c r="R181" s="12">
        <f t="shared" si="63"/>
        <v>1410.3395555555555</v>
      </c>
    </row>
    <row r="182" spans="1:18" ht="16.5" customHeight="1">
      <c r="A182" s="10" t="s">
        <v>277</v>
      </c>
      <c r="B182" s="11" t="s">
        <v>278</v>
      </c>
      <c r="C182" s="11"/>
      <c r="D182" s="53">
        <f t="shared" si="52"/>
        <v>1148.4516129032259</v>
      </c>
      <c r="E182" s="59">
        <v>1122</v>
      </c>
      <c r="F182" s="60">
        <v>1147</v>
      </c>
      <c r="G182" s="55">
        <f t="shared" si="53"/>
        <v>0.12655735860731454</v>
      </c>
      <c r="H182" s="49">
        <v>1550</v>
      </c>
      <c r="I182" s="12">
        <f t="shared" si="54"/>
        <v>26.451612903225808</v>
      </c>
      <c r="J182" s="56">
        <f t="shared" si="55"/>
        <v>1356.1729032258065</v>
      </c>
      <c r="K182" s="12">
        <f t="shared" si="56"/>
        <v>1396.8280903225807</v>
      </c>
      <c r="L182" s="12">
        <f t="shared" si="57"/>
        <v>1410.3798193548387</v>
      </c>
      <c r="M182" s="12">
        <f t="shared" si="58"/>
        <v>1423.9315483870969</v>
      </c>
      <c r="N182" s="12">
        <f t="shared" si="59"/>
        <v>1437.4832774193549</v>
      </c>
      <c r="O182" s="12">
        <f t="shared" si="60"/>
        <v>1451.035006451613</v>
      </c>
      <c r="P182" s="12">
        <f t="shared" si="61"/>
        <v>1464.586735483871</v>
      </c>
      <c r="Q182" s="12">
        <f t="shared" si="62"/>
        <v>1478.1384645161293</v>
      </c>
      <c r="R182" s="12">
        <f t="shared" si="63"/>
        <v>1491.6901935483872</v>
      </c>
    </row>
    <row r="183" spans="1:18" ht="16.5" customHeight="1">
      <c r="A183" s="10" t="s">
        <v>279</v>
      </c>
      <c r="B183" s="11" t="s">
        <v>280</v>
      </c>
      <c r="C183" s="11"/>
      <c r="D183" s="53">
        <f t="shared" si="52"/>
        <v>945.5238095238095</v>
      </c>
      <c r="E183" s="59">
        <v>926</v>
      </c>
      <c r="F183" s="60">
        <v>947</v>
      </c>
      <c r="G183" s="55">
        <f t="shared" si="53"/>
        <v>-0.15588072610248105</v>
      </c>
      <c r="H183" s="49">
        <v>2100</v>
      </c>
      <c r="I183" s="12">
        <f t="shared" si="54"/>
        <v>19.523809523809526</v>
      </c>
      <c r="J183" s="56">
        <f t="shared" si="55"/>
        <v>1116.7180952380952</v>
      </c>
      <c r="K183" s="12">
        <f t="shared" si="56"/>
        <v>1150.189638095238</v>
      </c>
      <c r="L183" s="12">
        <f t="shared" si="57"/>
        <v>1161.346819047619</v>
      </c>
      <c r="M183" s="12">
        <f t="shared" si="58"/>
        <v>1172.504</v>
      </c>
      <c r="N183" s="12">
        <f t="shared" si="59"/>
        <v>1183.661180952381</v>
      </c>
      <c r="O183" s="12">
        <f t="shared" si="60"/>
        <v>1194.818361904762</v>
      </c>
      <c r="P183" s="12">
        <f t="shared" si="61"/>
        <v>1205.975542857143</v>
      </c>
      <c r="Q183" s="12">
        <f t="shared" si="62"/>
        <v>1217.132723809524</v>
      </c>
      <c r="R183" s="12">
        <f t="shared" si="63"/>
        <v>1228.2899047619048</v>
      </c>
    </row>
    <row r="184" spans="1:18" ht="16.5" customHeight="1">
      <c r="A184" s="10" t="s">
        <v>281</v>
      </c>
      <c r="B184" s="11" t="s">
        <v>282</v>
      </c>
      <c r="C184" s="11"/>
      <c r="D184" s="53">
        <f t="shared" si="52"/>
        <v>938.0697674418604</v>
      </c>
      <c r="E184" s="59">
        <v>919</v>
      </c>
      <c r="F184" s="60">
        <v>939</v>
      </c>
      <c r="G184" s="55">
        <f t="shared" si="53"/>
        <v>-0.09906630012135054</v>
      </c>
      <c r="H184" s="49">
        <v>2150</v>
      </c>
      <c r="I184" s="12">
        <f t="shared" si="54"/>
        <v>19.069767441860463</v>
      </c>
      <c r="J184" s="56">
        <f t="shared" si="55"/>
        <v>1107.9223255813952</v>
      </c>
      <c r="K184" s="12">
        <f t="shared" si="56"/>
        <v>1141.1299953488372</v>
      </c>
      <c r="L184" s="12">
        <f t="shared" si="57"/>
        <v>1152.1992186046512</v>
      </c>
      <c r="M184" s="12">
        <f t="shared" si="58"/>
        <v>1163.2684418604651</v>
      </c>
      <c r="N184" s="12">
        <f t="shared" si="59"/>
        <v>1174.337665116279</v>
      </c>
      <c r="O184" s="12">
        <f t="shared" si="60"/>
        <v>1185.4068883720931</v>
      </c>
      <c r="P184" s="12">
        <f t="shared" si="61"/>
        <v>1196.476111627907</v>
      </c>
      <c r="Q184" s="12">
        <f t="shared" si="62"/>
        <v>1207.545334883721</v>
      </c>
      <c r="R184" s="12">
        <f t="shared" si="63"/>
        <v>1218.614558139535</v>
      </c>
    </row>
    <row r="185" spans="1:18" ht="16.5" customHeight="1">
      <c r="A185" s="10" t="s">
        <v>283</v>
      </c>
      <c r="B185" s="11" t="s">
        <v>284</v>
      </c>
      <c r="C185" s="11"/>
      <c r="D185" s="53">
        <f t="shared" si="52"/>
        <v>873.0697674418604</v>
      </c>
      <c r="E185" s="59">
        <v>854</v>
      </c>
      <c r="F185" s="60">
        <v>873</v>
      </c>
      <c r="G185" s="55">
        <f t="shared" si="53"/>
        <v>0.007991688643812722</v>
      </c>
      <c r="H185" s="49">
        <v>2150</v>
      </c>
      <c r="I185" s="12">
        <f t="shared" si="54"/>
        <v>19.069767441860463</v>
      </c>
      <c r="J185" s="56">
        <f t="shared" si="55"/>
        <v>1031.2223255813954</v>
      </c>
      <c r="K185" s="12">
        <f t="shared" si="56"/>
        <v>1062.1289953488372</v>
      </c>
      <c r="L185" s="12">
        <f t="shared" si="57"/>
        <v>1072.4312186046511</v>
      </c>
      <c r="M185" s="12">
        <f t="shared" si="58"/>
        <v>1082.733441860465</v>
      </c>
      <c r="N185" s="12">
        <f t="shared" si="59"/>
        <v>1093.035665116279</v>
      </c>
      <c r="O185" s="12">
        <f t="shared" si="60"/>
        <v>1103.337888372093</v>
      </c>
      <c r="P185" s="12">
        <f t="shared" si="61"/>
        <v>1113.640111627907</v>
      </c>
      <c r="Q185" s="12">
        <f t="shared" si="62"/>
        <v>1123.942334883721</v>
      </c>
      <c r="R185" s="12">
        <f t="shared" si="63"/>
        <v>1134.244558139535</v>
      </c>
    </row>
    <row r="186" spans="1:18" ht="16.5" customHeight="1">
      <c r="A186" s="10" t="s">
        <v>285</v>
      </c>
      <c r="B186" s="11" t="s">
        <v>286</v>
      </c>
      <c r="C186" s="11"/>
      <c r="D186" s="53">
        <f t="shared" si="52"/>
        <v>834.8260869565217</v>
      </c>
      <c r="E186" s="59">
        <v>817</v>
      </c>
      <c r="F186" s="60">
        <v>835</v>
      </c>
      <c r="G186" s="55">
        <f t="shared" si="53"/>
        <v>-0.020827909398590805</v>
      </c>
      <c r="H186" s="49">
        <v>2300</v>
      </c>
      <c r="I186" s="12">
        <f t="shared" si="54"/>
        <v>17.82608695652174</v>
      </c>
      <c r="J186" s="56">
        <f t="shared" si="55"/>
        <v>986.0947826086956</v>
      </c>
      <c r="K186" s="12">
        <f t="shared" si="56"/>
        <v>1015.6476260869565</v>
      </c>
      <c r="L186" s="12">
        <f t="shared" si="57"/>
        <v>1025.4985739130434</v>
      </c>
      <c r="M186" s="12">
        <f t="shared" si="58"/>
        <v>1035.3495217391305</v>
      </c>
      <c r="N186" s="12">
        <f t="shared" si="59"/>
        <v>1045.2004695652174</v>
      </c>
      <c r="O186" s="12">
        <f t="shared" si="60"/>
        <v>1055.0514173913043</v>
      </c>
      <c r="P186" s="12">
        <f t="shared" si="61"/>
        <v>1064.9023652173912</v>
      </c>
      <c r="Q186" s="12">
        <f t="shared" si="62"/>
        <v>1074.7533130434783</v>
      </c>
      <c r="R186" s="12">
        <f t="shared" si="63"/>
        <v>1084.6042608695652</v>
      </c>
    </row>
    <row r="187" spans="1:18" ht="16.5" customHeight="1">
      <c r="A187" s="10" t="s">
        <v>287</v>
      </c>
      <c r="B187" s="11" t="s">
        <v>288</v>
      </c>
      <c r="C187" s="11"/>
      <c r="D187" s="53">
        <f t="shared" si="52"/>
        <v>2344.25</v>
      </c>
      <c r="E187" s="59">
        <v>2293</v>
      </c>
      <c r="F187" s="60">
        <v>2344</v>
      </c>
      <c r="G187" s="55">
        <f t="shared" si="53"/>
        <v>0.010665529010239538</v>
      </c>
      <c r="H187" s="49">
        <v>800</v>
      </c>
      <c r="I187" s="12">
        <f t="shared" si="54"/>
        <v>51.25</v>
      </c>
      <c r="J187" s="56">
        <f t="shared" si="55"/>
        <v>2767.2149999999997</v>
      </c>
      <c r="K187" s="12">
        <f t="shared" si="56"/>
        <v>2850.2014499999996</v>
      </c>
      <c r="L187" s="12">
        <f t="shared" si="57"/>
        <v>2877.8635999999997</v>
      </c>
      <c r="M187" s="12">
        <f t="shared" si="58"/>
        <v>2905.52575</v>
      </c>
      <c r="N187" s="12">
        <f t="shared" si="59"/>
        <v>2933.1879</v>
      </c>
      <c r="O187" s="12">
        <f t="shared" si="60"/>
        <v>2960.85005</v>
      </c>
      <c r="P187" s="12">
        <f t="shared" si="61"/>
        <v>2988.5121999999997</v>
      </c>
      <c r="Q187" s="12">
        <f t="shared" si="62"/>
        <v>3016.17435</v>
      </c>
      <c r="R187" s="12">
        <f t="shared" si="63"/>
        <v>3043.8365</v>
      </c>
    </row>
    <row r="188" spans="1:18" ht="16.5" customHeight="1">
      <c r="A188" s="14" t="s">
        <v>289</v>
      </c>
      <c r="B188" s="11"/>
      <c r="C188" s="11"/>
      <c r="D188" s="53">
        <f t="shared" si="52"/>
        <v>1729.5338345864661</v>
      </c>
      <c r="E188" s="59">
        <v>1691</v>
      </c>
      <c r="F188" s="60">
        <v>1729</v>
      </c>
      <c r="G188" s="55">
        <f t="shared" si="53"/>
        <v>0.030875337563117</v>
      </c>
      <c r="H188" s="49">
        <v>1064</v>
      </c>
      <c r="I188" s="12">
        <f t="shared" si="54"/>
        <v>38.53383458646616</v>
      </c>
      <c r="J188" s="56">
        <f t="shared" si="55"/>
        <v>2041.84992481203</v>
      </c>
      <c r="K188" s="12">
        <f t="shared" si="56"/>
        <v>2103.075422556391</v>
      </c>
      <c r="L188" s="12">
        <f t="shared" si="57"/>
        <v>2123.4839218045113</v>
      </c>
      <c r="M188" s="12">
        <f t="shared" si="58"/>
        <v>2143.8924210526316</v>
      </c>
      <c r="N188" s="12">
        <f t="shared" si="59"/>
        <v>2164.300920300752</v>
      </c>
      <c r="O188" s="12">
        <f t="shared" si="60"/>
        <v>2184.709419548872</v>
      </c>
      <c r="P188" s="12">
        <f t="shared" si="61"/>
        <v>2205.1179187969924</v>
      </c>
      <c r="Q188" s="12">
        <f t="shared" si="62"/>
        <v>2225.5264180451127</v>
      </c>
      <c r="R188" s="12">
        <f t="shared" si="63"/>
        <v>2245.9349172932334</v>
      </c>
    </row>
    <row r="189" spans="1:18" ht="16.5" customHeight="1">
      <c r="A189" s="14" t="s">
        <v>290</v>
      </c>
      <c r="B189" s="11"/>
      <c r="C189" s="11"/>
      <c r="D189" s="53">
        <f t="shared" si="52"/>
        <v>1920.5338345864661</v>
      </c>
      <c r="E189" s="59">
        <v>1882</v>
      </c>
      <c r="F189" s="60">
        <v>1924</v>
      </c>
      <c r="G189" s="55">
        <f t="shared" si="53"/>
        <v>-0.18015412752254178</v>
      </c>
      <c r="H189" s="49">
        <v>1064</v>
      </c>
      <c r="I189" s="12">
        <f t="shared" si="54"/>
        <v>38.53383458646616</v>
      </c>
      <c r="J189" s="56">
        <f t="shared" si="55"/>
        <v>2267.22992481203</v>
      </c>
      <c r="K189" s="12">
        <f t="shared" si="56"/>
        <v>2335.216822556391</v>
      </c>
      <c r="L189" s="12">
        <f t="shared" si="57"/>
        <v>2357.879121804511</v>
      </c>
      <c r="M189" s="12">
        <f t="shared" si="58"/>
        <v>2380.5414210526314</v>
      </c>
      <c r="N189" s="12">
        <f t="shared" si="59"/>
        <v>2403.2037203007517</v>
      </c>
      <c r="O189" s="12">
        <f t="shared" si="60"/>
        <v>2425.866019548872</v>
      </c>
      <c r="P189" s="12">
        <f t="shared" si="61"/>
        <v>2448.5283187969926</v>
      </c>
      <c r="Q189" s="12">
        <f t="shared" si="62"/>
        <v>2471.190618045113</v>
      </c>
      <c r="R189" s="12">
        <f t="shared" si="63"/>
        <v>2493.852917293233</v>
      </c>
    </row>
    <row r="190" spans="1:18" ht="16.5" customHeight="1">
      <c r="A190" s="10" t="s">
        <v>291</v>
      </c>
      <c r="B190" s="11" t="s">
        <v>288</v>
      </c>
      <c r="C190" s="11"/>
      <c r="D190" s="53">
        <f t="shared" si="52"/>
        <v>1855.8</v>
      </c>
      <c r="E190" s="59">
        <v>1823</v>
      </c>
      <c r="F190" s="60">
        <v>1864</v>
      </c>
      <c r="G190" s="55">
        <f t="shared" si="53"/>
        <v>-0.43991416309012266</v>
      </c>
      <c r="H190" s="49">
        <v>1250</v>
      </c>
      <c r="I190" s="12">
        <f t="shared" si="54"/>
        <v>32.8</v>
      </c>
      <c r="J190" s="56">
        <f t="shared" si="55"/>
        <v>2190.844</v>
      </c>
      <c r="K190" s="12">
        <f t="shared" si="56"/>
        <v>2256.53932</v>
      </c>
      <c r="L190" s="12">
        <f t="shared" si="57"/>
        <v>2278.43776</v>
      </c>
      <c r="M190" s="12">
        <f t="shared" si="58"/>
        <v>2300.3362</v>
      </c>
      <c r="N190" s="12">
        <f t="shared" si="59"/>
        <v>2322.23464</v>
      </c>
      <c r="O190" s="12">
        <f t="shared" si="60"/>
        <v>2344.13308</v>
      </c>
      <c r="P190" s="12">
        <f t="shared" si="61"/>
        <v>2366.03152</v>
      </c>
      <c r="Q190" s="12">
        <f t="shared" si="62"/>
        <v>2387.92996</v>
      </c>
      <c r="R190" s="12">
        <f t="shared" si="63"/>
        <v>2409.8284</v>
      </c>
    </row>
    <row r="191" spans="1:18" ht="16.5" customHeight="1">
      <c r="A191" s="14" t="s">
        <v>292</v>
      </c>
      <c r="B191" s="11"/>
      <c r="C191" s="11"/>
      <c r="D191" s="53">
        <f t="shared" si="52"/>
        <v>2472.246753246753</v>
      </c>
      <c r="E191" s="59">
        <v>2419</v>
      </c>
      <c r="F191" s="60">
        <v>2473</v>
      </c>
      <c r="G191" s="55">
        <f t="shared" si="53"/>
        <v>-0.030458825444682702</v>
      </c>
      <c r="H191" s="49">
        <v>770</v>
      </c>
      <c r="I191" s="12">
        <f t="shared" si="54"/>
        <v>53.246753246753244</v>
      </c>
      <c r="J191" s="56">
        <f t="shared" si="55"/>
        <v>2918.2511688311683</v>
      </c>
      <c r="K191" s="12">
        <f t="shared" si="56"/>
        <v>3005.7687038961035</v>
      </c>
      <c r="L191" s="12">
        <f t="shared" si="57"/>
        <v>3034.9412155844157</v>
      </c>
      <c r="M191" s="12">
        <f t="shared" si="58"/>
        <v>3064.113727272727</v>
      </c>
      <c r="N191" s="12">
        <f t="shared" si="59"/>
        <v>3093.286238961039</v>
      </c>
      <c r="O191" s="12">
        <f t="shared" si="60"/>
        <v>3122.4587506493503</v>
      </c>
      <c r="P191" s="12">
        <f t="shared" si="61"/>
        <v>3151.631262337662</v>
      </c>
      <c r="Q191" s="12">
        <f t="shared" si="62"/>
        <v>3180.8037740259742</v>
      </c>
      <c r="R191" s="12">
        <f t="shared" si="63"/>
        <v>3209.9762857142855</v>
      </c>
    </row>
    <row r="192" spans="1:18" ht="16.5" customHeight="1">
      <c r="A192" s="14" t="s">
        <v>293</v>
      </c>
      <c r="B192" s="11"/>
      <c r="C192" s="11"/>
      <c r="D192" s="53">
        <f t="shared" si="52"/>
        <v>3022.6666666666665</v>
      </c>
      <c r="E192" s="59">
        <v>2968</v>
      </c>
      <c r="F192" s="60">
        <v>3034</v>
      </c>
      <c r="G192" s="55">
        <f t="shared" si="53"/>
        <v>-0.3735442759833063</v>
      </c>
      <c r="H192" s="49">
        <v>750</v>
      </c>
      <c r="I192" s="12">
        <f t="shared" si="54"/>
        <v>54.666666666666664</v>
      </c>
      <c r="J192" s="56">
        <f t="shared" si="55"/>
        <v>3567.7466666666664</v>
      </c>
      <c r="K192" s="12">
        <f t="shared" si="56"/>
        <v>3674.7490666666667</v>
      </c>
      <c r="L192" s="12">
        <f t="shared" si="57"/>
        <v>3710.416533333333</v>
      </c>
      <c r="M192" s="12">
        <f t="shared" si="58"/>
        <v>3746.084</v>
      </c>
      <c r="N192" s="12">
        <f t="shared" si="59"/>
        <v>3781.7514666666666</v>
      </c>
      <c r="O192" s="12">
        <f t="shared" si="60"/>
        <v>3817.4189333333334</v>
      </c>
      <c r="P192" s="12">
        <f t="shared" si="61"/>
        <v>3853.0863999999997</v>
      </c>
      <c r="Q192" s="12">
        <f t="shared" si="62"/>
        <v>3888.753866666667</v>
      </c>
      <c r="R192" s="12">
        <f t="shared" si="63"/>
        <v>3924.421333333333</v>
      </c>
    </row>
    <row r="193" spans="1:18" ht="16.5" customHeight="1">
      <c r="A193" s="18" t="s">
        <v>294</v>
      </c>
      <c r="B193" s="11"/>
      <c r="C193" s="11"/>
      <c r="D193" s="53">
        <f t="shared" si="52"/>
        <v>2108.964912280702</v>
      </c>
      <c r="E193" s="59">
        <v>2073</v>
      </c>
      <c r="F193" s="60">
        <v>2119</v>
      </c>
      <c r="G193" s="55">
        <f t="shared" si="53"/>
        <v>-0.473576579485524</v>
      </c>
      <c r="H193" s="49">
        <v>1140</v>
      </c>
      <c r="I193" s="12">
        <f t="shared" si="54"/>
        <v>35.96491228070175</v>
      </c>
      <c r="J193" s="56">
        <f t="shared" si="55"/>
        <v>2489.578596491228</v>
      </c>
      <c r="K193" s="12">
        <f t="shared" si="56"/>
        <v>2564.235954385965</v>
      </c>
      <c r="L193" s="12">
        <f t="shared" si="57"/>
        <v>2589.121740350877</v>
      </c>
      <c r="M193" s="12">
        <f t="shared" si="58"/>
        <v>2614.0075263157896</v>
      </c>
      <c r="N193" s="12">
        <f t="shared" si="59"/>
        <v>2638.8933122807016</v>
      </c>
      <c r="O193" s="12">
        <f t="shared" si="60"/>
        <v>2663.7790982456145</v>
      </c>
      <c r="P193" s="12">
        <f t="shared" si="61"/>
        <v>2688.6648842105265</v>
      </c>
      <c r="Q193" s="12">
        <f t="shared" si="62"/>
        <v>2713.550670175439</v>
      </c>
      <c r="R193" s="12">
        <f t="shared" si="63"/>
        <v>2738.436456140351</v>
      </c>
    </row>
    <row r="194" spans="1:18" ht="16.5" customHeight="1">
      <c r="A194" s="10" t="s">
        <v>295</v>
      </c>
      <c r="B194" s="11"/>
      <c r="C194" s="11"/>
      <c r="D194" s="53">
        <f t="shared" si="52"/>
        <v>2079.964912280702</v>
      </c>
      <c r="E194" s="59">
        <v>2044</v>
      </c>
      <c r="F194" s="60">
        <v>2090</v>
      </c>
      <c r="G194" s="55">
        <f t="shared" si="53"/>
        <v>-0.4801477377654635</v>
      </c>
      <c r="H194" s="49">
        <v>1140</v>
      </c>
      <c r="I194" s="12">
        <f t="shared" si="54"/>
        <v>35.96491228070175</v>
      </c>
      <c r="J194" s="56">
        <f t="shared" si="55"/>
        <v>2455.358596491228</v>
      </c>
      <c r="K194" s="12">
        <f t="shared" si="56"/>
        <v>2528.989354385965</v>
      </c>
      <c r="L194" s="12">
        <f t="shared" si="57"/>
        <v>2553.532940350877</v>
      </c>
      <c r="M194" s="12">
        <f t="shared" si="58"/>
        <v>2578.0765263157896</v>
      </c>
      <c r="N194" s="12">
        <f t="shared" si="59"/>
        <v>2602.620112280702</v>
      </c>
      <c r="O194" s="12">
        <f t="shared" si="60"/>
        <v>2627.163698245614</v>
      </c>
      <c r="P194" s="12">
        <f t="shared" si="61"/>
        <v>2651.7072842105263</v>
      </c>
      <c r="Q194" s="12">
        <f t="shared" si="62"/>
        <v>2676.2508701754386</v>
      </c>
      <c r="R194" s="12">
        <f t="shared" si="63"/>
        <v>2700.794456140351</v>
      </c>
    </row>
    <row r="195" spans="1:18" ht="16.5" customHeight="1">
      <c r="A195" s="14" t="s">
        <v>296</v>
      </c>
      <c r="B195" s="11" t="s">
        <v>297</v>
      </c>
      <c r="C195" s="11"/>
      <c r="D195" s="53">
        <f t="shared" si="52"/>
        <v>2305.246753246753</v>
      </c>
      <c r="E195" s="59">
        <v>2252</v>
      </c>
      <c r="F195" s="60">
        <v>2303</v>
      </c>
      <c r="G195" s="55">
        <f t="shared" si="53"/>
        <v>0.09755767463104803</v>
      </c>
      <c r="H195" s="49">
        <v>770</v>
      </c>
      <c r="I195" s="12">
        <f t="shared" si="54"/>
        <v>53.246753246753244</v>
      </c>
      <c r="J195" s="56">
        <f t="shared" si="55"/>
        <v>2721.1911688311684</v>
      </c>
      <c r="K195" s="12">
        <f t="shared" si="56"/>
        <v>2802.7969038961037</v>
      </c>
      <c r="L195" s="12">
        <f t="shared" si="57"/>
        <v>2829.9988155844153</v>
      </c>
      <c r="M195" s="12">
        <f t="shared" si="58"/>
        <v>2857.200727272727</v>
      </c>
      <c r="N195" s="12">
        <f t="shared" si="59"/>
        <v>2884.4026389610385</v>
      </c>
      <c r="O195" s="12">
        <f t="shared" si="60"/>
        <v>2911.6045506493506</v>
      </c>
      <c r="P195" s="12">
        <f t="shared" si="61"/>
        <v>2938.806462337662</v>
      </c>
      <c r="Q195" s="12">
        <f t="shared" si="62"/>
        <v>2966.008374025974</v>
      </c>
      <c r="R195" s="12">
        <f t="shared" si="63"/>
        <v>2993.210285714286</v>
      </c>
    </row>
    <row r="196" spans="1:18" ht="21" customHeight="1">
      <c r="A196" s="14" t="s">
        <v>298</v>
      </c>
      <c r="B196" s="11" t="s">
        <v>299</v>
      </c>
      <c r="C196" s="11"/>
      <c r="D196" s="53">
        <f t="shared" si="52"/>
        <v>2855.6666666666665</v>
      </c>
      <c r="E196" s="59">
        <v>2801</v>
      </c>
      <c r="F196" s="60">
        <v>2864</v>
      </c>
      <c r="G196" s="55">
        <f t="shared" si="53"/>
        <v>-0.2909683426443337</v>
      </c>
      <c r="H196" s="49">
        <v>750</v>
      </c>
      <c r="I196" s="12">
        <f t="shared" si="54"/>
        <v>54.666666666666664</v>
      </c>
      <c r="J196" s="56">
        <f t="shared" si="55"/>
        <v>3370.6866666666665</v>
      </c>
      <c r="K196" s="12">
        <f t="shared" si="56"/>
        <v>3471.7772666666665</v>
      </c>
      <c r="L196" s="12">
        <f t="shared" si="57"/>
        <v>3505.474133333333</v>
      </c>
      <c r="M196" s="12">
        <f t="shared" si="58"/>
        <v>3539.171</v>
      </c>
      <c r="N196" s="12">
        <f t="shared" si="59"/>
        <v>3572.8678666666665</v>
      </c>
      <c r="O196" s="12">
        <f t="shared" si="60"/>
        <v>3606.564733333333</v>
      </c>
      <c r="P196" s="12">
        <f t="shared" si="61"/>
        <v>3640.2616</v>
      </c>
      <c r="Q196" s="12">
        <f t="shared" si="62"/>
        <v>3673.9584666666665</v>
      </c>
      <c r="R196" s="12">
        <f t="shared" si="63"/>
        <v>3707.6553333333336</v>
      </c>
    </row>
    <row r="197" spans="1:18" ht="16.5" customHeight="1">
      <c r="A197" s="17" t="s">
        <v>300</v>
      </c>
      <c r="B197" s="11" t="s">
        <v>297</v>
      </c>
      <c r="C197" s="11"/>
      <c r="D197" s="53">
        <f t="shared" si="52"/>
        <v>2003.9649122807018</v>
      </c>
      <c r="E197" s="59">
        <v>1968</v>
      </c>
      <c r="F197" s="60">
        <v>2012</v>
      </c>
      <c r="G197" s="55">
        <f t="shared" si="53"/>
        <v>-0.3993582365456376</v>
      </c>
      <c r="H197" s="49">
        <v>1140</v>
      </c>
      <c r="I197" s="12">
        <f t="shared" si="54"/>
        <v>35.96491228070175</v>
      </c>
      <c r="J197" s="56">
        <f t="shared" si="55"/>
        <v>2365.678596491228</v>
      </c>
      <c r="K197" s="12">
        <f t="shared" si="56"/>
        <v>2436.618954385965</v>
      </c>
      <c r="L197" s="12">
        <f t="shared" si="57"/>
        <v>2460.2657403508774</v>
      </c>
      <c r="M197" s="12">
        <f t="shared" si="58"/>
        <v>2483.91252631579</v>
      </c>
      <c r="N197" s="12">
        <f t="shared" si="59"/>
        <v>2507.5593122807018</v>
      </c>
      <c r="O197" s="12">
        <f t="shared" si="60"/>
        <v>2531.2060982456137</v>
      </c>
      <c r="P197" s="12">
        <f t="shared" si="61"/>
        <v>2554.852884210526</v>
      </c>
      <c r="Q197" s="12">
        <f t="shared" si="62"/>
        <v>2578.4996701754385</v>
      </c>
      <c r="R197" s="12">
        <f t="shared" si="63"/>
        <v>2602.146456140351</v>
      </c>
    </row>
    <row r="198" spans="1:18" ht="21" customHeight="1">
      <c r="A198" s="10" t="s">
        <v>301</v>
      </c>
      <c r="B198" s="11" t="s">
        <v>299</v>
      </c>
      <c r="C198" s="11"/>
      <c r="D198" s="53">
        <f t="shared" si="52"/>
        <v>1974.9649122807018</v>
      </c>
      <c r="E198" s="59">
        <v>1939</v>
      </c>
      <c r="F198" s="60">
        <v>1983</v>
      </c>
      <c r="G198" s="55">
        <f t="shared" si="53"/>
        <v>-0.40519857384258273</v>
      </c>
      <c r="H198" s="49">
        <v>1140</v>
      </c>
      <c r="I198" s="12">
        <f t="shared" si="54"/>
        <v>35.96491228070175</v>
      </c>
      <c r="J198" s="56">
        <f t="shared" si="55"/>
        <v>2331.458596491228</v>
      </c>
      <c r="K198" s="12">
        <f t="shared" si="56"/>
        <v>2401.372354385965</v>
      </c>
      <c r="L198" s="12">
        <f t="shared" si="57"/>
        <v>2424.676940350877</v>
      </c>
      <c r="M198" s="12">
        <f t="shared" si="58"/>
        <v>2447.9815263157893</v>
      </c>
      <c r="N198" s="12">
        <f t="shared" si="59"/>
        <v>2471.2861122807017</v>
      </c>
      <c r="O198" s="12">
        <f t="shared" si="60"/>
        <v>2494.590698245614</v>
      </c>
      <c r="P198" s="12">
        <f t="shared" si="61"/>
        <v>2517.895284210527</v>
      </c>
      <c r="Q198" s="12">
        <f t="shared" si="62"/>
        <v>2541.1998701754383</v>
      </c>
      <c r="R198" s="12">
        <f t="shared" si="63"/>
        <v>2564.504456140351</v>
      </c>
    </row>
    <row r="199" spans="1:18" s="24" customFormat="1" ht="19.5" customHeight="1">
      <c r="A199" s="73" t="s">
        <v>302</v>
      </c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</row>
    <row r="200" spans="1:18" ht="12.75">
      <c r="A200" s="12" t="s">
        <v>303</v>
      </c>
      <c r="B200" s="12"/>
      <c r="C200" s="12"/>
      <c r="D200" s="53">
        <f>E200+I200</f>
        <v>3582.121212121212</v>
      </c>
      <c r="E200" s="54">
        <v>3520</v>
      </c>
      <c r="F200" s="53">
        <v>3599</v>
      </c>
      <c r="G200" s="55">
        <f aca="true" t="shared" si="64" ref="G200:G231">D200*100/F200-100</f>
        <v>-0.46898549260316713</v>
      </c>
      <c r="H200" s="65">
        <v>660</v>
      </c>
      <c r="I200" s="12">
        <f aca="true" t="shared" si="65" ref="I200:I231">I$5/H200</f>
        <v>62.121212121212125</v>
      </c>
      <c r="J200" s="56">
        <f aca="true" t="shared" si="66" ref="J200:J231">D200*1.18+1</f>
        <v>4227.90303030303</v>
      </c>
      <c r="K200" s="12">
        <f aca="true" t="shared" si="67" ref="K200:K231">D200*1.03*1.18+1</f>
        <v>4354.710121212121</v>
      </c>
      <c r="L200" s="12">
        <f aca="true" t="shared" si="68" ref="L200:L231">D200*1.04*1.18+1</f>
        <v>4396.979151515151</v>
      </c>
      <c r="M200" s="12">
        <f aca="true" t="shared" si="69" ref="M200:M231">D200*1.05*1.18+1</f>
        <v>4439.248181818182</v>
      </c>
      <c r="N200" s="12">
        <f aca="true" t="shared" si="70" ref="N200:N231">D200*1.06*1.18+1</f>
        <v>4481.517212121212</v>
      </c>
      <c r="O200" s="12">
        <f aca="true" t="shared" si="71" ref="O200:O231">D200*1.07*1.18+1</f>
        <v>4523.786242424242</v>
      </c>
      <c r="P200" s="12">
        <f aca="true" t="shared" si="72" ref="P200:P231">D200*1.08*1.18+1</f>
        <v>4566.0552727272725</v>
      </c>
      <c r="Q200" s="12">
        <f aca="true" t="shared" si="73" ref="Q200:Q231">D200*1.09*1.18+1</f>
        <v>4608.324303030303</v>
      </c>
      <c r="R200" s="12">
        <f aca="true" t="shared" si="74" ref="R200:R231">D200*1.1*1.18+1</f>
        <v>4650.593333333333</v>
      </c>
    </row>
    <row r="201" spans="1:18" ht="12.75">
      <c r="A201" s="12" t="s">
        <v>304</v>
      </c>
      <c r="B201" s="12"/>
      <c r="C201" s="12"/>
      <c r="D201" s="53">
        <f>E201+I201</f>
        <v>4019.5714285714284</v>
      </c>
      <c r="E201" s="54">
        <v>3961</v>
      </c>
      <c r="F201" s="53">
        <v>4049</v>
      </c>
      <c r="G201" s="55">
        <f t="shared" si="64"/>
        <v>-0.7268108527678834</v>
      </c>
      <c r="H201" s="65">
        <v>700</v>
      </c>
      <c r="I201" s="12">
        <f t="shared" si="65"/>
        <v>58.57142857142857</v>
      </c>
      <c r="J201" s="56">
        <f t="shared" si="66"/>
        <v>4744.094285714285</v>
      </c>
      <c r="K201" s="12">
        <f t="shared" si="67"/>
        <v>4886.387114285713</v>
      </c>
      <c r="L201" s="12">
        <f t="shared" si="68"/>
        <v>4933.818057142857</v>
      </c>
      <c r="M201" s="12">
        <f t="shared" si="69"/>
        <v>4981.249</v>
      </c>
      <c r="N201" s="12">
        <f t="shared" si="70"/>
        <v>5028.679942857143</v>
      </c>
      <c r="O201" s="12">
        <f t="shared" si="71"/>
        <v>5076.110885714285</v>
      </c>
      <c r="P201" s="12">
        <f t="shared" si="72"/>
        <v>5123.541828571429</v>
      </c>
      <c r="Q201" s="12">
        <f t="shared" si="73"/>
        <v>5170.972771428572</v>
      </c>
      <c r="R201" s="12">
        <f t="shared" si="74"/>
        <v>5218.403714285714</v>
      </c>
    </row>
    <row r="202" spans="1:18" ht="12.75">
      <c r="A202" s="12" t="s">
        <v>305</v>
      </c>
      <c r="B202" s="12"/>
      <c r="C202" s="12"/>
      <c r="D202" s="53">
        <f>E202+I202</f>
        <v>2081.8270676691727</v>
      </c>
      <c r="E202" s="54">
        <v>2051</v>
      </c>
      <c r="F202" s="53">
        <v>2096</v>
      </c>
      <c r="G202" s="55">
        <f t="shared" si="64"/>
        <v>-0.676189519600527</v>
      </c>
      <c r="H202" s="65">
        <v>1330</v>
      </c>
      <c r="I202" s="12">
        <f t="shared" si="65"/>
        <v>30.827067669172934</v>
      </c>
      <c r="J202" s="56">
        <f t="shared" si="66"/>
        <v>2457.555939849624</v>
      </c>
      <c r="K202" s="12">
        <f t="shared" si="67"/>
        <v>2531.2526180451123</v>
      </c>
      <c r="L202" s="12">
        <f t="shared" si="68"/>
        <v>2555.818177443609</v>
      </c>
      <c r="M202" s="12">
        <f t="shared" si="69"/>
        <v>2580.383736842105</v>
      </c>
      <c r="N202" s="12">
        <f t="shared" si="70"/>
        <v>2604.9492962406016</v>
      </c>
      <c r="O202" s="12">
        <f t="shared" si="71"/>
        <v>2629.5148556390977</v>
      </c>
      <c r="P202" s="12">
        <f t="shared" si="72"/>
        <v>2654.0804150375934</v>
      </c>
      <c r="Q202" s="12">
        <f t="shared" si="73"/>
        <v>2678.64597443609</v>
      </c>
      <c r="R202" s="12">
        <f t="shared" si="74"/>
        <v>2703.211533834586</v>
      </c>
    </row>
    <row r="203" spans="1:18" ht="12.75">
      <c r="A203" s="12" t="s">
        <v>306</v>
      </c>
      <c r="B203" s="12"/>
      <c r="C203" s="12"/>
      <c r="D203" s="53">
        <f>E203+I203</f>
        <v>2147.423076923077</v>
      </c>
      <c r="E203" s="54">
        <v>2108</v>
      </c>
      <c r="F203" s="53">
        <v>2155</v>
      </c>
      <c r="G203" s="55">
        <f t="shared" si="64"/>
        <v>-0.3515973585579104</v>
      </c>
      <c r="H203" s="65">
        <v>1040</v>
      </c>
      <c r="I203" s="12">
        <f t="shared" si="65"/>
        <v>39.42307692307692</v>
      </c>
      <c r="J203" s="56">
        <f t="shared" si="66"/>
        <v>2534.959230769231</v>
      </c>
      <c r="K203" s="12">
        <f t="shared" si="67"/>
        <v>2610.9780076923075</v>
      </c>
      <c r="L203" s="12">
        <f t="shared" si="68"/>
        <v>2636.3176</v>
      </c>
      <c r="M203" s="12">
        <f t="shared" si="69"/>
        <v>2661.6571923076926</v>
      </c>
      <c r="N203" s="12">
        <f t="shared" si="70"/>
        <v>2686.996784615385</v>
      </c>
      <c r="O203" s="12">
        <f t="shared" si="71"/>
        <v>2712.3363769230773</v>
      </c>
      <c r="P203" s="12">
        <f t="shared" si="72"/>
        <v>2737.6759692307696</v>
      </c>
      <c r="Q203" s="12">
        <f t="shared" si="73"/>
        <v>2763.0155615384615</v>
      </c>
      <c r="R203" s="12">
        <f t="shared" si="74"/>
        <v>2788.3551538461543</v>
      </c>
    </row>
    <row r="204" spans="1:18" ht="12.75">
      <c r="A204" s="12" t="s">
        <v>307</v>
      </c>
      <c r="B204" s="12"/>
      <c r="C204" s="12"/>
      <c r="D204" s="53">
        <f>E204+I204</f>
        <v>1935.0821917808219</v>
      </c>
      <c r="E204" s="54">
        <v>1907</v>
      </c>
      <c r="F204" s="53">
        <v>1949</v>
      </c>
      <c r="G204" s="55">
        <f t="shared" si="64"/>
        <v>-0.7140999599373004</v>
      </c>
      <c r="H204" s="65">
        <v>1460</v>
      </c>
      <c r="I204" s="12">
        <f t="shared" si="65"/>
        <v>28.08219178082192</v>
      </c>
      <c r="J204" s="56">
        <f t="shared" si="66"/>
        <v>2284.3969863013695</v>
      </c>
      <c r="K204" s="12">
        <f t="shared" si="67"/>
        <v>2352.898895890411</v>
      </c>
      <c r="L204" s="12">
        <f t="shared" si="68"/>
        <v>2375.7328657534244</v>
      </c>
      <c r="M204" s="12">
        <f t="shared" si="69"/>
        <v>2398.5668356164383</v>
      </c>
      <c r="N204" s="12">
        <f t="shared" si="70"/>
        <v>2421.4008054794517</v>
      </c>
      <c r="O204" s="12">
        <f t="shared" si="71"/>
        <v>2444.2347753424656</v>
      </c>
      <c r="P204" s="12">
        <f t="shared" si="72"/>
        <v>2467.0687452054794</v>
      </c>
      <c r="Q204" s="12">
        <f t="shared" si="73"/>
        <v>2489.902715068493</v>
      </c>
      <c r="R204" s="12">
        <f t="shared" si="74"/>
        <v>2512.7366849315067</v>
      </c>
    </row>
    <row r="205" spans="1:18" ht="12.75">
      <c r="A205" s="12" t="s">
        <v>308</v>
      </c>
      <c r="B205" s="12"/>
      <c r="C205" s="12"/>
      <c r="D205" s="53"/>
      <c r="E205" s="54"/>
      <c r="F205" s="53">
        <v>892</v>
      </c>
      <c r="G205" s="55">
        <f t="shared" si="64"/>
        <v>-100</v>
      </c>
      <c r="H205" s="65">
        <v>1671</v>
      </c>
      <c r="I205" s="12">
        <f t="shared" si="65"/>
        <v>24.536205864751647</v>
      </c>
      <c r="J205" s="56">
        <f t="shared" si="66"/>
        <v>1</v>
      </c>
      <c r="K205" s="12">
        <f t="shared" si="67"/>
        <v>1</v>
      </c>
      <c r="L205" s="12">
        <f t="shared" si="68"/>
        <v>1</v>
      </c>
      <c r="M205" s="12">
        <f t="shared" si="69"/>
        <v>1</v>
      </c>
      <c r="N205" s="12">
        <f t="shared" si="70"/>
        <v>1</v>
      </c>
      <c r="O205" s="12">
        <f t="shared" si="71"/>
        <v>1</v>
      </c>
      <c r="P205" s="12">
        <f t="shared" si="72"/>
        <v>1</v>
      </c>
      <c r="Q205" s="12">
        <f t="shared" si="73"/>
        <v>1</v>
      </c>
      <c r="R205" s="12">
        <f t="shared" si="74"/>
        <v>1</v>
      </c>
    </row>
    <row r="206" spans="1:18" ht="12.75">
      <c r="A206" s="12" t="s">
        <v>309</v>
      </c>
      <c r="B206" s="12"/>
      <c r="C206" s="12"/>
      <c r="D206" s="53">
        <f aca="true" t="shared" si="75" ref="D206:D237">E206+I206</f>
        <v>964.2985074626865</v>
      </c>
      <c r="E206" s="54">
        <v>949</v>
      </c>
      <c r="F206" s="53">
        <v>970</v>
      </c>
      <c r="G206" s="55">
        <f t="shared" si="64"/>
        <v>-0.5877827358055185</v>
      </c>
      <c r="H206" s="65">
        <v>2680</v>
      </c>
      <c r="I206" s="12">
        <f t="shared" si="65"/>
        <v>15.298507462686567</v>
      </c>
      <c r="J206" s="56">
        <f t="shared" si="66"/>
        <v>1138.87223880597</v>
      </c>
      <c r="K206" s="12">
        <f t="shared" si="67"/>
        <v>1173.0084059701492</v>
      </c>
      <c r="L206" s="12">
        <f t="shared" si="68"/>
        <v>1184.3871283582089</v>
      </c>
      <c r="M206" s="12">
        <f t="shared" si="69"/>
        <v>1195.7658507462686</v>
      </c>
      <c r="N206" s="12">
        <f t="shared" si="70"/>
        <v>1207.1445731343283</v>
      </c>
      <c r="O206" s="12">
        <f t="shared" si="71"/>
        <v>1218.523295522388</v>
      </c>
      <c r="P206" s="12">
        <f t="shared" si="72"/>
        <v>1229.9020179104477</v>
      </c>
      <c r="Q206" s="12">
        <f t="shared" si="73"/>
        <v>1241.2807402985075</v>
      </c>
      <c r="R206" s="12">
        <f t="shared" si="74"/>
        <v>1252.6594626865672</v>
      </c>
    </row>
    <row r="207" spans="1:18" ht="12.75">
      <c r="A207" s="13" t="s">
        <v>310</v>
      </c>
      <c r="B207" s="12"/>
      <c r="C207" s="12"/>
      <c r="D207" s="53">
        <f t="shared" si="75"/>
        <v>2948.397590361446</v>
      </c>
      <c r="E207" s="54">
        <v>2899</v>
      </c>
      <c r="F207" s="53">
        <v>2964</v>
      </c>
      <c r="G207" s="55">
        <f t="shared" si="64"/>
        <v>-0.5263970863209835</v>
      </c>
      <c r="H207" s="65">
        <v>830</v>
      </c>
      <c r="I207" s="12">
        <f t="shared" si="65"/>
        <v>49.397590361445786</v>
      </c>
      <c r="J207" s="56">
        <f t="shared" si="66"/>
        <v>3480.109156626506</v>
      </c>
      <c r="K207" s="12">
        <f t="shared" si="67"/>
        <v>3584.482431325301</v>
      </c>
      <c r="L207" s="12">
        <f t="shared" si="68"/>
        <v>3619.2735228915662</v>
      </c>
      <c r="M207" s="12">
        <f t="shared" si="69"/>
        <v>3654.0646144578313</v>
      </c>
      <c r="N207" s="12">
        <f t="shared" si="70"/>
        <v>3688.8557060240964</v>
      </c>
      <c r="O207" s="12">
        <f t="shared" si="71"/>
        <v>3723.6467975903615</v>
      </c>
      <c r="P207" s="12">
        <f t="shared" si="72"/>
        <v>3758.4378891566266</v>
      </c>
      <c r="Q207" s="12">
        <f t="shared" si="73"/>
        <v>3793.2289807228917</v>
      </c>
      <c r="R207" s="12">
        <f t="shared" si="74"/>
        <v>3828.020072289157</v>
      </c>
    </row>
    <row r="208" spans="1:18" ht="12.75">
      <c r="A208" s="12" t="s">
        <v>311</v>
      </c>
      <c r="B208" s="12"/>
      <c r="C208" s="12"/>
      <c r="D208" s="53">
        <f t="shared" si="75"/>
        <v>1859.962962962963</v>
      </c>
      <c r="E208" s="54">
        <v>1822</v>
      </c>
      <c r="F208" s="53">
        <v>1863</v>
      </c>
      <c r="G208" s="55">
        <f t="shared" si="64"/>
        <v>-0.1630186278602821</v>
      </c>
      <c r="H208" s="65">
        <v>1080</v>
      </c>
      <c r="I208" s="12">
        <f t="shared" si="65"/>
        <v>37.96296296296296</v>
      </c>
      <c r="J208" s="56">
        <f t="shared" si="66"/>
        <v>2195.756296296296</v>
      </c>
      <c r="K208" s="12">
        <f t="shared" si="67"/>
        <v>2261.5989851851855</v>
      </c>
      <c r="L208" s="12">
        <f t="shared" si="68"/>
        <v>2283.5465481481483</v>
      </c>
      <c r="M208" s="12">
        <f t="shared" si="69"/>
        <v>2305.494111111111</v>
      </c>
      <c r="N208" s="12">
        <f t="shared" si="70"/>
        <v>2327.4416740740744</v>
      </c>
      <c r="O208" s="12">
        <f t="shared" si="71"/>
        <v>2349.389237037037</v>
      </c>
      <c r="P208" s="12">
        <f t="shared" si="72"/>
        <v>2371.3368</v>
      </c>
      <c r="Q208" s="12">
        <f t="shared" si="73"/>
        <v>2393.284362962963</v>
      </c>
      <c r="R208" s="12">
        <f t="shared" si="74"/>
        <v>2415.231925925926</v>
      </c>
    </row>
    <row r="209" spans="1:18" ht="12.75">
      <c r="A209" s="12" t="s">
        <v>312</v>
      </c>
      <c r="B209" s="12"/>
      <c r="C209" s="12"/>
      <c r="D209" s="53">
        <f t="shared" si="75"/>
        <v>958.4716981132076</v>
      </c>
      <c r="E209" s="54">
        <v>943</v>
      </c>
      <c r="F209" s="53">
        <v>964</v>
      </c>
      <c r="G209" s="55">
        <f t="shared" si="64"/>
        <v>-0.5734752994598011</v>
      </c>
      <c r="H209" s="65">
        <v>2650</v>
      </c>
      <c r="I209" s="12">
        <f t="shared" si="65"/>
        <v>15.471698113207546</v>
      </c>
      <c r="J209" s="56">
        <f t="shared" si="66"/>
        <v>1131.9966037735849</v>
      </c>
      <c r="K209" s="12">
        <f t="shared" si="67"/>
        <v>1165.9265018867925</v>
      </c>
      <c r="L209" s="12">
        <f t="shared" si="68"/>
        <v>1177.2364679245284</v>
      </c>
      <c r="M209" s="12">
        <f t="shared" si="69"/>
        <v>1188.5464339622642</v>
      </c>
      <c r="N209" s="12">
        <f t="shared" si="70"/>
        <v>1199.8564000000001</v>
      </c>
      <c r="O209" s="12">
        <f t="shared" si="71"/>
        <v>1211.166366037736</v>
      </c>
      <c r="P209" s="12">
        <f t="shared" si="72"/>
        <v>1222.4763320754719</v>
      </c>
      <c r="Q209" s="12">
        <f t="shared" si="73"/>
        <v>1233.7862981132075</v>
      </c>
      <c r="R209" s="12">
        <f t="shared" si="74"/>
        <v>1245.0962641509434</v>
      </c>
    </row>
    <row r="210" spans="1:18" ht="12.75">
      <c r="A210" s="12" t="s">
        <v>313</v>
      </c>
      <c r="B210" s="12"/>
      <c r="C210" s="12"/>
      <c r="D210" s="53">
        <f t="shared" si="75"/>
        <v>848.6666666666666</v>
      </c>
      <c r="E210" s="54">
        <v>835</v>
      </c>
      <c r="F210" s="53">
        <v>854</v>
      </c>
      <c r="G210" s="55">
        <f t="shared" si="64"/>
        <v>-0.6245120999219438</v>
      </c>
      <c r="H210" s="65">
        <v>3000</v>
      </c>
      <c r="I210" s="12">
        <f t="shared" si="65"/>
        <v>13.666666666666666</v>
      </c>
      <c r="J210" s="56">
        <f t="shared" si="66"/>
        <v>1002.4266666666666</v>
      </c>
      <c r="K210" s="12">
        <f t="shared" si="67"/>
        <v>1032.4694666666667</v>
      </c>
      <c r="L210" s="12">
        <f t="shared" si="68"/>
        <v>1042.4837333333332</v>
      </c>
      <c r="M210" s="12">
        <f t="shared" si="69"/>
        <v>1052.498</v>
      </c>
      <c r="N210" s="12">
        <f t="shared" si="70"/>
        <v>1062.5122666666666</v>
      </c>
      <c r="O210" s="12">
        <f t="shared" si="71"/>
        <v>1072.5265333333334</v>
      </c>
      <c r="P210" s="12">
        <f t="shared" si="72"/>
        <v>1082.5408</v>
      </c>
      <c r="Q210" s="12">
        <f t="shared" si="73"/>
        <v>1092.5550666666668</v>
      </c>
      <c r="R210" s="12">
        <f t="shared" si="74"/>
        <v>1102.5693333333334</v>
      </c>
    </row>
    <row r="211" spans="1:18" ht="12.75">
      <c r="A211" s="12" t="s">
        <v>314</v>
      </c>
      <c r="B211" s="12"/>
      <c r="C211" s="12"/>
      <c r="D211" s="53">
        <f t="shared" si="75"/>
        <v>745.015873015873</v>
      </c>
      <c r="E211" s="54">
        <v>732</v>
      </c>
      <c r="F211" s="53">
        <v>748</v>
      </c>
      <c r="G211" s="55">
        <f t="shared" si="64"/>
        <v>-0.39894745777097285</v>
      </c>
      <c r="H211" s="65">
        <v>3150</v>
      </c>
      <c r="I211" s="12">
        <f t="shared" si="65"/>
        <v>13.015873015873016</v>
      </c>
      <c r="J211" s="56">
        <f t="shared" si="66"/>
        <v>880.1187301587302</v>
      </c>
      <c r="K211" s="12">
        <f t="shared" si="67"/>
        <v>906.4922920634921</v>
      </c>
      <c r="L211" s="12">
        <f t="shared" si="68"/>
        <v>915.2834793650793</v>
      </c>
      <c r="M211" s="12">
        <f t="shared" si="69"/>
        <v>924.0746666666666</v>
      </c>
      <c r="N211" s="12">
        <f t="shared" si="70"/>
        <v>932.865853968254</v>
      </c>
      <c r="O211" s="12">
        <f t="shared" si="71"/>
        <v>941.6570412698413</v>
      </c>
      <c r="P211" s="12">
        <f t="shared" si="72"/>
        <v>950.4482285714286</v>
      </c>
      <c r="Q211" s="12">
        <f t="shared" si="73"/>
        <v>959.2394158730159</v>
      </c>
      <c r="R211" s="12">
        <f t="shared" si="74"/>
        <v>968.0306031746032</v>
      </c>
    </row>
    <row r="212" spans="1:18" ht="12.75">
      <c r="A212" s="12" t="s">
        <v>315</v>
      </c>
      <c r="B212" s="12"/>
      <c r="C212" s="12"/>
      <c r="D212" s="53">
        <f t="shared" si="75"/>
        <v>572.5128205128206</v>
      </c>
      <c r="E212" s="54">
        <v>562</v>
      </c>
      <c r="F212" s="53">
        <v>575</v>
      </c>
      <c r="G212" s="55">
        <f t="shared" si="64"/>
        <v>-0.43255295429207763</v>
      </c>
      <c r="H212" s="65">
        <v>3900</v>
      </c>
      <c r="I212" s="12">
        <f t="shared" si="65"/>
        <v>10.512820512820513</v>
      </c>
      <c r="J212" s="56">
        <f t="shared" si="66"/>
        <v>676.5651282051282</v>
      </c>
      <c r="K212" s="12">
        <f t="shared" si="67"/>
        <v>696.832082051282</v>
      </c>
      <c r="L212" s="12">
        <f t="shared" si="68"/>
        <v>703.5877333333334</v>
      </c>
      <c r="M212" s="12">
        <f t="shared" si="69"/>
        <v>710.3433846153846</v>
      </c>
      <c r="N212" s="12">
        <f t="shared" si="70"/>
        <v>717.099035897436</v>
      </c>
      <c r="O212" s="12">
        <f t="shared" si="71"/>
        <v>723.8546871794872</v>
      </c>
      <c r="P212" s="12">
        <f t="shared" si="72"/>
        <v>730.6103384615386</v>
      </c>
      <c r="Q212" s="12">
        <f t="shared" si="73"/>
        <v>737.3659897435898</v>
      </c>
      <c r="R212" s="12">
        <f t="shared" si="74"/>
        <v>744.1216410256411</v>
      </c>
    </row>
    <row r="213" spans="1:18" ht="12.75">
      <c r="A213" s="12" t="s">
        <v>316</v>
      </c>
      <c r="B213" s="12"/>
      <c r="C213" s="12"/>
      <c r="D213" s="53">
        <f t="shared" si="75"/>
        <v>515.7234042553191</v>
      </c>
      <c r="E213" s="54">
        <v>507</v>
      </c>
      <c r="F213" s="53">
        <v>518</v>
      </c>
      <c r="G213" s="55">
        <f t="shared" si="64"/>
        <v>-0.43949724800789625</v>
      </c>
      <c r="H213" s="65">
        <v>4700</v>
      </c>
      <c r="I213" s="12">
        <f t="shared" si="65"/>
        <v>8.72340425531915</v>
      </c>
      <c r="J213" s="56">
        <f t="shared" si="66"/>
        <v>609.5536170212765</v>
      </c>
      <c r="K213" s="12">
        <f t="shared" si="67"/>
        <v>627.8102255319149</v>
      </c>
      <c r="L213" s="12">
        <f t="shared" si="68"/>
        <v>633.8957617021276</v>
      </c>
      <c r="M213" s="12">
        <f t="shared" si="69"/>
        <v>639.9812978723404</v>
      </c>
      <c r="N213" s="12">
        <f t="shared" si="70"/>
        <v>646.0668340425531</v>
      </c>
      <c r="O213" s="12">
        <f t="shared" si="71"/>
        <v>652.152370212766</v>
      </c>
      <c r="P213" s="12">
        <f t="shared" si="72"/>
        <v>658.2379063829787</v>
      </c>
      <c r="Q213" s="12">
        <f t="shared" si="73"/>
        <v>664.3234425531914</v>
      </c>
      <c r="R213" s="12">
        <f t="shared" si="74"/>
        <v>670.4089787234042</v>
      </c>
    </row>
    <row r="214" spans="1:18" ht="12.75">
      <c r="A214" s="12" t="s">
        <v>317</v>
      </c>
      <c r="B214" s="12"/>
      <c r="C214" s="12"/>
      <c r="D214" s="53">
        <f t="shared" si="75"/>
        <v>493.642884395269</v>
      </c>
      <c r="E214" s="54">
        <v>478</v>
      </c>
      <c r="F214" s="53">
        <v>489</v>
      </c>
      <c r="G214" s="55">
        <f t="shared" si="64"/>
        <v>0.949465111506953</v>
      </c>
      <c r="H214" s="65">
        <v>2621</v>
      </c>
      <c r="I214" s="12">
        <f t="shared" si="65"/>
        <v>15.64288439526898</v>
      </c>
      <c r="J214" s="56">
        <f t="shared" si="66"/>
        <v>583.4986035864174</v>
      </c>
      <c r="K214" s="12">
        <f t="shared" si="67"/>
        <v>600.97356169401</v>
      </c>
      <c r="L214" s="12">
        <f t="shared" si="68"/>
        <v>606.798547729874</v>
      </c>
      <c r="M214" s="12">
        <f t="shared" si="69"/>
        <v>612.6235337657383</v>
      </c>
      <c r="N214" s="12">
        <f t="shared" si="70"/>
        <v>618.4485198016025</v>
      </c>
      <c r="O214" s="12">
        <f t="shared" si="71"/>
        <v>624.2735058374666</v>
      </c>
      <c r="P214" s="12">
        <f t="shared" si="72"/>
        <v>630.0984918733309</v>
      </c>
      <c r="Q214" s="12">
        <f t="shared" si="73"/>
        <v>635.923477909195</v>
      </c>
      <c r="R214" s="12">
        <f t="shared" si="74"/>
        <v>641.7484639450591</v>
      </c>
    </row>
    <row r="215" spans="1:18" ht="12.75">
      <c r="A215" s="12" t="s">
        <v>318</v>
      </c>
      <c r="B215" s="12"/>
      <c r="C215" s="12"/>
      <c r="D215" s="53">
        <f t="shared" si="75"/>
        <v>3540.4054054054054</v>
      </c>
      <c r="E215" s="54">
        <v>3485</v>
      </c>
      <c r="F215" s="53">
        <v>3562</v>
      </c>
      <c r="G215" s="55">
        <f t="shared" si="64"/>
        <v>-0.606249146395129</v>
      </c>
      <c r="H215" s="65">
        <v>740</v>
      </c>
      <c r="I215" s="12">
        <f t="shared" si="65"/>
        <v>55.4054054054054</v>
      </c>
      <c r="J215" s="56">
        <f t="shared" si="66"/>
        <v>4178.6783783783785</v>
      </c>
      <c r="K215" s="12">
        <f t="shared" si="67"/>
        <v>4304.00872972973</v>
      </c>
      <c r="L215" s="12">
        <f t="shared" si="68"/>
        <v>4345.785513513513</v>
      </c>
      <c r="M215" s="12">
        <f t="shared" si="69"/>
        <v>4387.562297297297</v>
      </c>
      <c r="N215" s="12">
        <f t="shared" si="70"/>
        <v>4429.3390810810815</v>
      </c>
      <c r="O215" s="12">
        <f t="shared" si="71"/>
        <v>4471.115864864865</v>
      </c>
      <c r="P215" s="12">
        <f t="shared" si="72"/>
        <v>4512.892648648649</v>
      </c>
      <c r="Q215" s="12">
        <f t="shared" si="73"/>
        <v>4554.669432432433</v>
      </c>
      <c r="R215" s="12">
        <f t="shared" si="74"/>
        <v>4596.446216216216</v>
      </c>
    </row>
    <row r="216" spans="1:18" ht="12.75">
      <c r="A216" s="12" t="s">
        <v>319</v>
      </c>
      <c r="B216" s="12"/>
      <c r="C216" s="12"/>
      <c r="D216" s="53">
        <f t="shared" si="75"/>
        <v>4161.306748466258</v>
      </c>
      <c r="E216" s="54">
        <v>4111</v>
      </c>
      <c r="F216" s="53">
        <v>4202</v>
      </c>
      <c r="G216" s="55">
        <f t="shared" si="64"/>
        <v>-0.9684257861433139</v>
      </c>
      <c r="H216" s="65">
        <v>815</v>
      </c>
      <c r="I216" s="12">
        <f t="shared" si="65"/>
        <v>50.306748466257666</v>
      </c>
      <c r="J216" s="56">
        <f t="shared" si="66"/>
        <v>4911.341963190184</v>
      </c>
      <c r="K216" s="12">
        <f t="shared" si="67"/>
        <v>5058.65222208589</v>
      </c>
      <c r="L216" s="12">
        <f t="shared" si="68"/>
        <v>5107.755641717792</v>
      </c>
      <c r="M216" s="12">
        <f t="shared" si="69"/>
        <v>5156.859061349694</v>
      </c>
      <c r="N216" s="12">
        <f t="shared" si="70"/>
        <v>5205.962480981596</v>
      </c>
      <c r="O216" s="12">
        <f t="shared" si="71"/>
        <v>5255.065900613497</v>
      </c>
      <c r="P216" s="12">
        <f t="shared" si="72"/>
        <v>5304.169320245399</v>
      </c>
      <c r="Q216" s="12">
        <f t="shared" si="73"/>
        <v>5353.2727398773</v>
      </c>
      <c r="R216" s="12">
        <f t="shared" si="74"/>
        <v>5402.376159509203</v>
      </c>
    </row>
    <row r="217" spans="1:18" ht="12.75">
      <c r="A217" s="25" t="s">
        <v>320</v>
      </c>
      <c r="B217" s="12"/>
      <c r="C217" s="12"/>
      <c r="D217" s="53" t="e">
        <f t="shared" si="75"/>
        <v>#DIV/0!</v>
      </c>
      <c r="E217" s="54">
        <v>3432</v>
      </c>
      <c r="F217" s="53">
        <v>3509</v>
      </c>
      <c r="G217" s="55" t="e">
        <f t="shared" si="64"/>
        <v>#DIV/0!</v>
      </c>
      <c r="H217" s="65"/>
      <c r="I217" s="12" t="e">
        <f t="shared" si="65"/>
        <v>#DIV/0!</v>
      </c>
      <c r="J217" s="56" t="e">
        <f t="shared" si="66"/>
        <v>#DIV/0!</v>
      </c>
      <c r="K217" s="12" t="e">
        <f t="shared" si="67"/>
        <v>#DIV/0!</v>
      </c>
      <c r="L217" s="12" t="e">
        <f t="shared" si="68"/>
        <v>#DIV/0!</v>
      </c>
      <c r="M217" s="12" t="e">
        <f t="shared" si="69"/>
        <v>#DIV/0!</v>
      </c>
      <c r="N217" s="12" t="e">
        <f t="shared" si="70"/>
        <v>#DIV/0!</v>
      </c>
      <c r="O217" s="12" t="e">
        <f t="shared" si="71"/>
        <v>#DIV/0!</v>
      </c>
      <c r="P217" s="12" t="e">
        <f t="shared" si="72"/>
        <v>#DIV/0!</v>
      </c>
      <c r="Q217" s="12" t="e">
        <f t="shared" si="73"/>
        <v>#DIV/0!</v>
      </c>
      <c r="R217" s="12" t="e">
        <f t="shared" si="74"/>
        <v>#DIV/0!</v>
      </c>
    </row>
    <row r="218" spans="1:18" ht="12.75">
      <c r="A218" s="12" t="s">
        <v>321</v>
      </c>
      <c r="B218" s="12"/>
      <c r="C218" s="12"/>
      <c r="D218" s="53">
        <f t="shared" si="75"/>
        <v>2207.782945736434</v>
      </c>
      <c r="E218" s="54">
        <v>2176</v>
      </c>
      <c r="F218" s="53">
        <v>2224</v>
      </c>
      <c r="G218" s="55">
        <f t="shared" si="64"/>
        <v>-0.7291840945847952</v>
      </c>
      <c r="H218" s="65">
        <v>1290</v>
      </c>
      <c r="I218" s="12">
        <f t="shared" si="65"/>
        <v>31.782945736434108</v>
      </c>
      <c r="J218" s="56">
        <f t="shared" si="66"/>
        <v>2606.183875968992</v>
      </c>
      <c r="K218" s="12">
        <f t="shared" si="67"/>
        <v>2684.3393922480623</v>
      </c>
      <c r="L218" s="12">
        <f t="shared" si="68"/>
        <v>2710.391231007752</v>
      </c>
      <c r="M218" s="12">
        <f t="shared" si="69"/>
        <v>2736.443069767442</v>
      </c>
      <c r="N218" s="12">
        <f t="shared" si="70"/>
        <v>2762.494908527132</v>
      </c>
      <c r="O218" s="12">
        <f t="shared" si="71"/>
        <v>2788.546747286822</v>
      </c>
      <c r="P218" s="12">
        <f t="shared" si="72"/>
        <v>2814.5985860465116</v>
      </c>
      <c r="Q218" s="12">
        <f t="shared" si="73"/>
        <v>2840.6504248062015</v>
      </c>
      <c r="R218" s="12">
        <f t="shared" si="74"/>
        <v>2866.7022635658914</v>
      </c>
    </row>
    <row r="219" spans="1:18" ht="12.75">
      <c r="A219" s="13" t="s">
        <v>322</v>
      </c>
      <c r="B219" s="12"/>
      <c r="C219" s="12"/>
      <c r="D219" s="53" t="e">
        <f t="shared" si="75"/>
        <v>#DIV/0!</v>
      </c>
      <c r="E219" s="54">
        <v>3126</v>
      </c>
      <c r="F219" s="53">
        <v>3195</v>
      </c>
      <c r="G219" s="55" t="e">
        <f t="shared" si="64"/>
        <v>#DIV/0!</v>
      </c>
      <c r="H219" s="65"/>
      <c r="I219" s="12" t="e">
        <f t="shared" si="65"/>
        <v>#DIV/0!</v>
      </c>
      <c r="J219" s="56" t="e">
        <f t="shared" si="66"/>
        <v>#DIV/0!</v>
      </c>
      <c r="K219" s="12" t="e">
        <f t="shared" si="67"/>
        <v>#DIV/0!</v>
      </c>
      <c r="L219" s="12" t="e">
        <f t="shared" si="68"/>
        <v>#DIV/0!</v>
      </c>
      <c r="M219" s="12" t="e">
        <f t="shared" si="69"/>
        <v>#DIV/0!</v>
      </c>
      <c r="N219" s="12" t="e">
        <f t="shared" si="70"/>
        <v>#DIV/0!</v>
      </c>
      <c r="O219" s="12" t="e">
        <f t="shared" si="71"/>
        <v>#DIV/0!</v>
      </c>
      <c r="P219" s="12" t="e">
        <f t="shared" si="72"/>
        <v>#DIV/0!</v>
      </c>
      <c r="Q219" s="12" t="e">
        <f t="shared" si="73"/>
        <v>#DIV/0!</v>
      </c>
      <c r="R219" s="12" t="e">
        <f t="shared" si="74"/>
        <v>#DIV/0!</v>
      </c>
    </row>
    <row r="220" spans="1:18" ht="12.75">
      <c r="A220" s="12" t="s">
        <v>323</v>
      </c>
      <c r="B220" s="12"/>
      <c r="C220" s="12"/>
      <c r="D220" s="53">
        <f t="shared" si="75"/>
        <v>1922.2977099236641</v>
      </c>
      <c r="E220" s="54">
        <v>1891</v>
      </c>
      <c r="F220" s="53">
        <v>1933</v>
      </c>
      <c r="G220" s="55">
        <f t="shared" si="64"/>
        <v>-0.5536621870841003</v>
      </c>
      <c r="H220" s="65">
        <v>1310</v>
      </c>
      <c r="I220" s="12">
        <f t="shared" si="65"/>
        <v>31.297709923664122</v>
      </c>
      <c r="J220" s="56">
        <f t="shared" si="66"/>
        <v>2269.3112977099236</v>
      </c>
      <c r="K220" s="12">
        <f t="shared" si="67"/>
        <v>2337.3606366412214</v>
      </c>
      <c r="L220" s="12">
        <f t="shared" si="68"/>
        <v>2360.043749618321</v>
      </c>
      <c r="M220" s="12">
        <f t="shared" si="69"/>
        <v>2382.72686259542</v>
      </c>
      <c r="N220" s="12">
        <f t="shared" si="70"/>
        <v>2405.409975572519</v>
      </c>
      <c r="O220" s="12">
        <f t="shared" si="71"/>
        <v>2428.0930885496186</v>
      </c>
      <c r="P220" s="12">
        <f t="shared" si="72"/>
        <v>2450.776201526718</v>
      </c>
      <c r="Q220" s="12">
        <f t="shared" si="73"/>
        <v>2473.4593145038166</v>
      </c>
      <c r="R220" s="12">
        <f t="shared" si="74"/>
        <v>2496.142427480916</v>
      </c>
    </row>
    <row r="221" spans="1:18" ht="12.75">
      <c r="A221" s="13" t="s">
        <v>324</v>
      </c>
      <c r="B221" s="12"/>
      <c r="C221" s="12"/>
      <c r="D221" s="53">
        <f t="shared" si="75"/>
        <v>2549.962962962963</v>
      </c>
      <c r="E221" s="54">
        <v>2512</v>
      </c>
      <c r="F221" s="53">
        <v>2568</v>
      </c>
      <c r="G221" s="55">
        <f t="shared" si="64"/>
        <v>-0.7023768316603167</v>
      </c>
      <c r="H221" s="65">
        <v>1080</v>
      </c>
      <c r="I221" s="12">
        <f t="shared" si="65"/>
        <v>37.96296296296296</v>
      </c>
      <c r="J221" s="56">
        <f t="shared" si="66"/>
        <v>3009.9562962962964</v>
      </c>
      <c r="K221" s="12">
        <f t="shared" si="67"/>
        <v>3100.2249851851852</v>
      </c>
      <c r="L221" s="12">
        <f t="shared" si="68"/>
        <v>3130.3145481481483</v>
      </c>
      <c r="M221" s="12">
        <f t="shared" si="69"/>
        <v>3160.404111111111</v>
      </c>
      <c r="N221" s="12">
        <f t="shared" si="70"/>
        <v>3190.4936740740745</v>
      </c>
      <c r="O221" s="12">
        <f t="shared" si="71"/>
        <v>3220.583237037037</v>
      </c>
      <c r="P221" s="12">
        <f t="shared" si="72"/>
        <v>3250.6728000000003</v>
      </c>
      <c r="Q221" s="12">
        <f t="shared" si="73"/>
        <v>3280.7623629629634</v>
      </c>
      <c r="R221" s="12">
        <f t="shared" si="74"/>
        <v>3310.851925925926</v>
      </c>
    </row>
    <row r="222" spans="1:18" ht="12.75">
      <c r="A222" s="12" t="s">
        <v>325</v>
      </c>
      <c r="B222" s="12"/>
      <c r="C222" s="12"/>
      <c r="D222" s="53">
        <f t="shared" si="75"/>
        <v>1292.5954198473282</v>
      </c>
      <c r="E222" s="54">
        <v>1230</v>
      </c>
      <c r="F222" s="53">
        <v>1258</v>
      </c>
      <c r="G222" s="55">
        <f t="shared" si="64"/>
        <v>2.750033374191432</v>
      </c>
      <c r="H222" s="65">
        <v>655</v>
      </c>
      <c r="I222" s="12">
        <f t="shared" si="65"/>
        <v>62.595419847328245</v>
      </c>
      <c r="J222" s="56">
        <f t="shared" si="66"/>
        <v>1526.2625954198472</v>
      </c>
      <c r="K222" s="12">
        <f t="shared" si="67"/>
        <v>1572.0204732824427</v>
      </c>
      <c r="L222" s="12">
        <f t="shared" si="68"/>
        <v>1587.2730992366412</v>
      </c>
      <c r="M222" s="12">
        <f t="shared" si="69"/>
        <v>1602.5257251908397</v>
      </c>
      <c r="N222" s="12">
        <f t="shared" si="70"/>
        <v>1617.778351145038</v>
      </c>
      <c r="O222" s="12">
        <f t="shared" si="71"/>
        <v>1633.0309770992367</v>
      </c>
      <c r="P222" s="12">
        <f t="shared" si="72"/>
        <v>1648.2836030534352</v>
      </c>
      <c r="Q222" s="12">
        <f t="shared" si="73"/>
        <v>1663.5362290076337</v>
      </c>
      <c r="R222" s="12">
        <f t="shared" si="74"/>
        <v>1678.7888549618322</v>
      </c>
    </row>
    <row r="223" spans="1:18" ht="12.75">
      <c r="A223" s="13" t="s">
        <v>326</v>
      </c>
      <c r="B223" s="12"/>
      <c r="C223" s="12"/>
      <c r="D223" s="53" t="e">
        <f t="shared" si="75"/>
        <v>#DIV/0!</v>
      </c>
      <c r="E223" s="54">
        <v>1101</v>
      </c>
      <c r="F223" s="53">
        <v>1126</v>
      </c>
      <c r="G223" s="55" t="e">
        <f t="shared" si="64"/>
        <v>#DIV/0!</v>
      </c>
      <c r="H223" s="65"/>
      <c r="I223" s="12" t="e">
        <f t="shared" si="65"/>
        <v>#DIV/0!</v>
      </c>
      <c r="J223" s="56" t="e">
        <f t="shared" si="66"/>
        <v>#DIV/0!</v>
      </c>
      <c r="K223" s="12" t="e">
        <f t="shared" si="67"/>
        <v>#DIV/0!</v>
      </c>
      <c r="L223" s="12" t="e">
        <f t="shared" si="68"/>
        <v>#DIV/0!</v>
      </c>
      <c r="M223" s="12" t="e">
        <f t="shared" si="69"/>
        <v>#DIV/0!</v>
      </c>
      <c r="N223" s="12" t="e">
        <f t="shared" si="70"/>
        <v>#DIV/0!</v>
      </c>
      <c r="O223" s="12" t="e">
        <f t="shared" si="71"/>
        <v>#DIV/0!</v>
      </c>
      <c r="P223" s="12" t="e">
        <f t="shared" si="72"/>
        <v>#DIV/0!</v>
      </c>
      <c r="Q223" s="12" t="e">
        <f t="shared" si="73"/>
        <v>#DIV/0!</v>
      </c>
      <c r="R223" s="12" t="e">
        <f t="shared" si="74"/>
        <v>#DIV/0!</v>
      </c>
    </row>
    <row r="224" spans="1:18" ht="12.75">
      <c r="A224" s="12" t="s">
        <v>327</v>
      </c>
      <c r="B224" s="12"/>
      <c r="C224" s="12"/>
      <c r="D224" s="53">
        <f t="shared" si="75"/>
        <v>2378.15873015873</v>
      </c>
      <c r="E224" s="54">
        <v>2248</v>
      </c>
      <c r="F224" s="53">
        <v>2298</v>
      </c>
      <c r="G224" s="55">
        <f t="shared" si="64"/>
        <v>3.4881953942006163</v>
      </c>
      <c r="H224" s="65">
        <v>315</v>
      </c>
      <c r="I224" s="12">
        <f t="shared" si="65"/>
        <v>130.15873015873015</v>
      </c>
      <c r="J224" s="56">
        <f t="shared" si="66"/>
        <v>2807.2273015873016</v>
      </c>
      <c r="K224" s="12">
        <f t="shared" si="67"/>
        <v>2891.4141206349204</v>
      </c>
      <c r="L224" s="12">
        <f t="shared" si="68"/>
        <v>2919.476393650794</v>
      </c>
      <c r="M224" s="12">
        <f t="shared" si="69"/>
        <v>2947.5386666666664</v>
      </c>
      <c r="N224" s="12">
        <f t="shared" si="70"/>
        <v>2975.60093968254</v>
      </c>
      <c r="O224" s="12">
        <f t="shared" si="71"/>
        <v>3003.6632126984127</v>
      </c>
      <c r="P224" s="12">
        <f t="shared" si="72"/>
        <v>3031.7254857142857</v>
      </c>
      <c r="Q224" s="12">
        <f t="shared" si="73"/>
        <v>3059.7877587301587</v>
      </c>
      <c r="R224" s="12">
        <f t="shared" si="74"/>
        <v>3087.850031746032</v>
      </c>
    </row>
    <row r="225" spans="1:18" ht="12.75">
      <c r="A225" s="12" t="s">
        <v>328</v>
      </c>
      <c r="B225" s="12"/>
      <c r="C225" s="12"/>
      <c r="D225" s="53">
        <f t="shared" si="75"/>
        <v>1088.6363636363637</v>
      </c>
      <c r="E225" s="54">
        <v>1070</v>
      </c>
      <c r="F225" s="53">
        <v>1094</v>
      </c>
      <c r="G225" s="55">
        <f t="shared" si="64"/>
        <v>-0.4902775469503098</v>
      </c>
      <c r="H225" s="65">
        <v>2200</v>
      </c>
      <c r="I225" s="12">
        <f t="shared" si="65"/>
        <v>18.636363636363637</v>
      </c>
      <c r="J225" s="56">
        <f t="shared" si="66"/>
        <v>1285.5909090909092</v>
      </c>
      <c r="K225" s="12">
        <f t="shared" si="67"/>
        <v>1324.1286363636366</v>
      </c>
      <c r="L225" s="12">
        <f t="shared" si="68"/>
        <v>1336.9745454545455</v>
      </c>
      <c r="M225" s="12">
        <f t="shared" si="69"/>
        <v>1349.8204545454546</v>
      </c>
      <c r="N225" s="12">
        <f t="shared" si="70"/>
        <v>1362.666363636364</v>
      </c>
      <c r="O225" s="12">
        <f t="shared" si="71"/>
        <v>1375.5122727272728</v>
      </c>
      <c r="P225" s="12">
        <f t="shared" si="72"/>
        <v>1388.358181818182</v>
      </c>
      <c r="Q225" s="12">
        <f t="shared" si="73"/>
        <v>1401.204090909091</v>
      </c>
      <c r="R225" s="12">
        <f t="shared" si="74"/>
        <v>1414.0500000000002</v>
      </c>
    </row>
    <row r="226" spans="1:18" ht="12.75">
      <c r="A226" s="12" t="s">
        <v>329</v>
      </c>
      <c r="B226" s="12"/>
      <c r="C226" s="12"/>
      <c r="D226" s="53">
        <f t="shared" si="75"/>
        <v>918.6602316602316</v>
      </c>
      <c r="E226" s="54">
        <v>887</v>
      </c>
      <c r="F226" s="53">
        <v>907</v>
      </c>
      <c r="G226" s="55">
        <f t="shared" si="64"/>
        <v>1.2855823219660039</v>
      </c>
      <c r="H226" s="65">
        <v>1295</v>
      </c>
      <c r="I226" s="12">
        <f t="shared" si="65"/>
        <v>31.66023166023166</v>
      </c>
      <c r="J226" s="56">
        <f t="shared" si="66"/>
        <v>1085.0190733590732</v>
      </c>
      <c r="K226" s="12">
        <f t="shared" si="67"/>
        <v>1117.5396455598454</v>
      </c>
      <c r="L226" s="12">
        <f t="shared" si="68"/>
        <v>1128.3798362934363</v>
      </c>
      <c r="M226" s="12">
        <f t="shared" si="69"/>
        <v>1139.220027027027</v>
      </c>
      <c r="N226" s="12">
        <f t="shared" si="70"/>
        <v>1150.0602177606177</v>
      </c>
      <c r="O226" s="12">
        <f t="shared" si="71"/>
        <v>1160.9004084942085</v>
      </c>
      <c r="P226" s="12">
        <f t="shared" si="72"/>
        <v>1171.740599227799</v>
      </c>
      <c r="Q226" s="12">
        <f t="shared" si="73"/>
        <v>1182.5807899613899</v>
      </c>
      <c r="R226" s="12">
        <f t="shared" si="74"/>
        <v>1193.4209806949807</v>
      </c>
    </row>
    <row r="227" spans="1:18" ht="12.75">
      <c r="A227" s="12" t="s">
        <v>330</v>
      </c>
      <c r="B227" s="12"/>
      <c r="C227" s="12"/>
      <c r="D227" s="53">
        <f t="shared" si="75"/>
        <v>1650.4285714285713</v>
      </c>
      <c r="E227" s="54">
        <v>1627</v>
      </c>
      <c r="F227" s="53">
        <v>1663</v>
      </c>
      <c r="G227" s="55">
        <f t="shared" si="64"/>
        <v>-0.7559488016493532</v>
      </c>
      <c r="H227" s="65">
        <v>1750</v>
      </c>
      <c r="I227" s="12">
        <f t="shared" si="65"/>
        <v>23.428571428571427</v>
      </c>
      <c r="J227" s="56">
        <f t="shared" si="66"/>
        <v>1948.505714285714</v>
      </c>
      <c r="K227" s="12">
        <f t="shared" si="67"/>
        <v>2006.9308857142855</v>
      </c>
      <c r="L227" s="12">
        <f t="shared" si="68"/>
        <v>2026.4059428571427</v>
      </c>
      <c r="M227" s="12">
        <f t="shared" si="69"/>
        <v>2045.8809999999999</v>
      </c>
      <c r="N227" s="12">
        <f t="shared" si="70"/>
        <v>2065.356057142857</v>
      </c>
      <c r="O227" s="12">
        <f t="shared" si="71"/>
        <v>2084.831114285714</v>
      </c>
      <c r="P227" s="12">
        <f t="shared" si="72"/>
        <v>2104.3061714285714</v>
      </c>
      <c r="Q227" s="12">
        <f t="shared" si="73"/>
        <v>2123.7812285714285</v>
      </c>
      <c r="R227" s="12">
        <f t="shared" si="74"/>
        <v>2143.2562857142857</v>
      </c>
    </row>
    <row r="228" spans="1:18" ht="12.75">
      <c r="A228" s="25" t="s">
        <v>331</v>
      </c>
      <c r="B228" s="12"/>
      <c r="C228" s="12"/>
      <c r="D228" s="53">
        <f t="shared" si="75"/>
        <v>804.25</v>
      </c>
      <c r="E228" s="54">
        <v>794</v>
      </c>
      <c r="F228" s="53">
        <v>812</v>
      </c>
      <c r="G228" s="55">
        <f t="shared" si="64"/>
        <v>-0.9544334975369395</v>
      </c>
      <c r="H228" s="65">
        <v>4000</v>
      </c>
      <c r="I228" s="12">
        <f t="shared" si="65"/>
        <v>10.25</v>
      </c>
      <c r="J228" s="56">
        <f t="shared" si="66"/>
        <v>950.015</v>
      </c>
      <c r="K228" s="12">
        <f t="shared" si="67"/>
        <v>978.48545</v>
      </c>
      <c r="L228" s="12">
        <f t="shared" si="68"/>
        <v>987.9756</v>
      </c>
      <c r="M228" s="12">
        <f t="shared" si="69"/>
        <v>997.4657500000001</v>
      </c>
      <c r="N228" s="12">
        <f t="shared" si="70"/>
        <v>1006.9558999999999</v>
      </c>
      <c r="O228" s="12">
        <f t="shared" si="71"/>
        <v>1016.44605</v>
      </c>
      <c r="P228" s="12">
        <f t="shared" si="72"/>
        <v>1025.9361999999999</v>
      </c>
      <c r="Q228" s="12">
        <f t="shared" si="73"/>
        <v>1035.42635</v>
      </c>
      <c r="R228" s="12">
        <f t="shared" si="74"/>
        <v>1044.9165</v>
      </c>
    </row>
    <row r="229" spans="1:18" ht="12.75">
      <c r="A229" s="12" t="s">
        <v>332</v>
      </c>
      <c r="B229" s="12"/>
      <c r="C229" s="12"/>
      <c r="D229" s="53">
        <f t="shared" si="75"/>
        <v>559.1870999507631</v>
      </c>
      <c r="E229" s="54">
        <v>539</v>
      </c>
      <c r="F229" s="53">
        <v>551</v>
      </c>
      <c r="G229" s="55">
        <f t="shared" si="64"/>
        <v>1.4858620600296035</v>
      </c>
      <c r="H229" s="65">
        <v>2031</v>
      </c>
      <c r="I229" s="12">
        <f t="shared" si="65"/>
        <v>20.18709995076317</v>
      </c>
      <c r="J229" s="56">
        <f t="shared" si="66"/>
        <v>660.8407779419005</v>
      </c>
      <c r="K229" s="12">
        <f t="shared" si="67"/>
        <v>680.6360012801574</v>
      </c>
      <c r="L229" s="12">
        <f t="shared" si="68"/>
        <v>687.2344090595766</v>
      </c>
      <c r="M229" s="12">
        <f t="shared" si="69"/>
        <v>693.8328168389955</v>
      </c>
      <c r="N229" s="12">
        <f t="shared" si="70"/>
        <v>700.4312246184145</v>
      </c>
      <c r="O229" s="12">
        <f t="shared" si="71"/>
        <v>707.0296323978336</v>
      </c>
      <c r="P229" s="12">
        <f t="shared" si="72"/>
        <v>713.6280401772525</v>
      </c>
      <c r="Q229" s="12">
        <f t="shared" si="73"/>
        <v>720.2264479566716</v>
      </c>
      <c r="R229" s="12">
        <f t="shared" si="74"/>
        <v>726.8248557360905</v>
      </c>
    </row>
    <row r="230" spans="1:18" ht="12.75">
      <c r="A230" s="12" t="s">
        <v>333</v>
      </c>
      <c r="B230" s="12"/>
      <c r="C230" s="12"/>
      <c r="D230" s="53">
        <f t="shared" si="75"/>
        <v>524.6944444444445</v>
      </c>
      <c r="E230" s="54">
        <v>519</v>
      </c>
      <c r="F230" s="53">
        <v>531</v>
      </c>
      <c r="G230" s="55">
        <f t="shared" si="64"/>
        <v>-1.187486921950196</v>
      </c>
      <c r="H230" s="65">
        <v>7200</v>
      </c>
      <c r="I230" s="12">
        <f t="shared" si="65"/>
        <v>5.694444444444445</v>
      </c>
      <c r="J230" s="56">
        <f t="shared" si="66"/>
        <v>620.1394444444444</v>
      </c>
      <c r="K230" s="12">
        <f t="shared" si="67"/>
        <v>638.7136277777778</v>
      </c>
      <c r="L230" s="12">
        <f t="shared" si="68"/>
        <v>644.9050222222222</v>
      </c>
      <c r="M230" s="12">
        <f t="shared" si="69"/>
        <v>651.0964166666666</v>
      </c>
      <c r="N230" s="12">
        <f t="shared" si="70"/>
        <v>657.2878111111111</v>
      </c>
      <c r="O230" s="12">
        <f t="shared" si="71"/>
        <v>663.4792055555556</v>
      </c>
      <c r="P230" s="12">
        <f t="shared" si="72"/>
        <v>669.6706</v>
      </c>
      <c r="Q230" s="12">
        <f t="shared" si="73"/>
        <v>675.8619944444446</v>
      </c>
      <c r="R230" s="12">
        <f t="shared" si="74"/>
        <v>682.053388888889</v>
      </c>
    </row>
    <row r="231" spans="1:18" ht="12.75">
      <c r="A231" s="25" t="s">
        <v>334</v>
      </c>
      <c r="B231" s="12"/>
      <c r="C231" s="12"/>
      <c r="D231" s="53" t="e">
        <f t="shared" si="75"/>
        <v>#DIV/0!</v>
      </c>
      <c r="E231" s="54">
        <v>509</v>
      </c>
      <c r="F231" s="53">
        <v>520</v>
      </c>
      <c r="G231" s="55" t="e">
        <f t="shared" si="64"/>
        <v>#DIV/0!</v>
      </c>
      <c r="H231" s="65"/>
      <c r="I231" s="12" t="e">
        <f t="shared" si="65"/>
        <v>#DIV/0!</v>
      </c>
      <c r="J231" s="56" t="e">
        <f t="shared" si="66"/>
        <v>#DIV/0!</v>
      </c>
      <c r="K231" s="12" t="e">
        <f t="shared" si="67"/>
        <v>#DIV/0!</v>
      </c>
      <c r="L231" s="12" t="e">
        <f t="shared" si="68"/>
        <v>#DIV/0!</v>
      </c>
      <c r="M231" s="12" t="e">
        <f t="shared" si="69"/>
        <v>#DIV/0!</v>
      </c>
      <c r="N231" s="12" t="e">
        <f t="shared" si="70"/>
        <v>#DIV/0!</v>
      </c>
      <c r="O231" s="12" t="e">
        <f t="shared" si="71"/>
        <v>#DIV/0!</v>
      </c>
      <c r="P231" s="12" t="e">
        <f t="shared" si="72"/>
        <v>#DIV/0!</v>
      </c>
      <c r="Q231" s="12" t="e">
        <f t="shared" si="73"/>
        <v>#DIV/0!</v>
      </c>
      <c r="R231" s="12" t="e">
        <f t="shared" si="74"/>
        <v>#DIV/0!</v>
      </c>
    </row>
    <row r="232" spans="1:18" ht="12.75">
      <c r="A232" s="12" t="s">
        <v>335</v>
      </c>
      <c r="B232" s="12"/>
      <c r="C232" s="12"/>
      <c r="D232" s="53">
        <f t="shared" si="75"/>
        <v>229.82758620689654</v>
      </c>
      <c r="E232" s="54">
        <v>227</v>
      </c>
      <c r="F232" s="53">
        <v>232</v>
      </c>
      <c r="G232" s="55">
        <f aca="true" t="shared" si="76" ref="G232:G258">D232*100/F232-100</f>
        <v>-0.9363852556480339</v>
      </c>
      <c r="H232" s="65">
        <v>14500</v>
      </c>
      <c r="I232" s="12">
        <f aca="true" t="shared" si="77" ref="I232:I258">I$5/H232</f>
        <v>2.8275862068965516</v>
      </c>
      <c r="J232" s="56">
        <f aca="true" t="shared" si="78" ref="J232:J258">D232*1.18+1</f>
        <v>272.1965517241379</v>
      </c>
      <c r="K232" s="12">
        <f aca="true" t="shared" si="79" ref="K232:K258">D232*1.03*1.18+1</f>
        <v>280.332448275862</v>
      </c>
      <c r="L232" s="12">
        <f aca="true" t="shared" si="80" ref="L232:L258">D232*1.04*1.18+1</f>
        <v>283.04441379310344</v>
      </c>
      <c r="M232" s="12">
        <f aca="true" t="shared" si="81" ref="M232:M258">D232*1.05*1.18+1</f>
        <v>285.7563793103448</v>
      </c>
      <c r="N232" s="12">
        <f aca="true" t="shared" si="82" ref="N232:N258">D232*1.06*1.18+1</f>
        <v>288.4683448275862</v>
      </c>
      <c r="O232" s="12">
        <f aca="true" t="shared" si="83" ref="O232:O258">D232*1.07*1.18+1</f>
        <v>291.1803103448276</v>
      </c>
      <c r="P232" s="12">
        <f aca="true" t="shared" si="84" ref="P232:P258">D232*1.08*1.18+1</f>
        <v>293.8922758620689</v>
      </c>
      <c r="Q232" s="12">
        <f aca="true" t="shared" si="85" ref="Q232:Q258">D232*1.09*1.18+1</f>
        <v>296.60424137931034</v>
      </c>
      <c r="R232" s="12">
        <f aca="true" t="shared" si="86" ref="R232:R258">D232*1.1*1.18+1</f>
        <v>299.3162068965517</v>
      </c>
    </row>
    <row r="233" spans="1:18" ht="12.75">
      <c r="A233" s="12" t="s">
        <v>336</v>
      </c>
      <c r="B233" s="12"/>
      <c r="C233" s="12"/>
      <c r="D233" s="53">
        <f t="shared" si="75"/>
        <v>193.992700729927</v>
      </c>
      <c r="E233" s="54">
        <v>191</v>
      </c>
      <c r="F233" s="53">
        <v>195</v>
      </c>
      <c r="G233" s="55">
        <f t="shared" si="76"/>
        <v>-0.5165637282425593</v>
      </c>
      <c r="H233" s="65">
        <v>13700</v>
      </c>
      <c r="I233" s="12">
        <f t="shared" si="77"/>
        <v>2.9927007299270074</v>
      </c>
      <c r="J233" s="56">
        <f t="shared" si="78"/>
        <v>229.91138686131387</v>
      </c>
      <c r="K233" s="12">
        <f t="shared" si="79"/>
        <v>236.7787284671533</v>
      </c>
      <c r="L233" s="12">
        <f t="shared" si="80"/>
        <v>239.06784233576644</v>
      </c>
      <c r="M233" s="12">
        <f t="shared" si="81"/>
        <v>241.35695620437954</v>
      </c>
      <c r="N233" s="12">
        <f t="shared" si="82"/>
        <v>243.6460700729927</v>
      </c>
      <c r="O233" s="12">
        <f t="shared" si="83"/>
        <v>245.93518394160583</v>
      </c>
      <c r="P233" s="12">
        <f t="shared" si="84"/>
        <v>248.22429781021899</v>
      </c>
      <c r="Q233" s="12">
        <f t="shared" si="85"/>
        <v>250.5134116788321</v>
      </c>
      <c r="R233" s="12">
        <f t="shared" si="86"/>
        <v>252.80252554744527</v>
      </c>
    </row>
    <row r="234" spans="1:18" ht="12.75">
      <c r="A234" s="12" t="s">
        <v>337</v>
      </c>
      <c r="B234" s="12"/>
      <c r="C234" s="12"/>
      <c r="D234" s="53">
        <f t="shared" si="75"/>
        <v>263.5054945054945</v>
      </c>
      <c r="E234" s="54">
        <v>259</v>
      </c>
      <c r="F234" s="53">
        <v>265</v>
      </c>
      <c r="G234" s="55">
        <f t="shared" si="76"/>
        <v>-0.5639643375492511</v>
      </c>
      <c r="H234" s="65">
        <v>9100</v>
      </c>
      <c r="I234" s="12">
        <f t="shared" si="77"/>
        <v>4.5054945054945055</v>
      </c>
      <c r="J234" s="56">
        <f t="shared" si="78"/>
        <v>311.93648351648346</v>
      </c>
      <c r="K234" s="12">
        <f t="shared" si="79"/>
        <v>321.26457802197797</v>
      </c>
      <c r="L234" s="12">
        <f t="shared" si="80"/>
        <v>324.3739428571428</v>
      </c>
      <c r="M234" s="12">
        <f t="shared" si="81"/>
        <v>327.4833076923077</v>
      </c>
      <c r="N234" s="12">
        <f t="shared" si="82"/>
        <v>330.5926725274725</v>
      </c>
      <c r="O234" s="12">
        <f t="shared" si="83"/>
        <v>333.7020373626373</v>
      </c>
      <c r="P234" s="12">
        <f t="shared" si="84"/>
        <v>336.8114021978022</v>
      </c>
      <c r="Q234" s="12">
        <f t="shared" si="85"/>
        <v>339.920767032967</v>
      </c>
      <c r="R234" s="12">
        <f t="shared" si="86"/>
        <v>343.03013186813183</v>
      </c>
    </row>
    <row r="235" spans="1:18" ht="12.75">
      <c r="A235" s="12" t="s">
        <v>338</v>
      </c>
      <c r="B235" s="12"/>
      <c r="C235" s="12"/>
      <c r="D235" s="53">
        <f t="shared" si="75"/>
        <v>208.29317269076304</v>
      </c>
      <c r="E235" s="54">
        <v>205</v>
      </c>
      <c r="F235" s="53">
        <v>209</v>
      </c>
      <c r="G235" s="55">
        <f t="shared" si="76"/>
        <v>-0.3381948848023626</v>
      </c>
      <c r="H235" s="65">
        <v>12450</v>
      </c>
      <c r="I235" s="12">
        <f t="shared" si="77"/>
        <v>3.2931726907630523</v>
      </c>
      <c r="J235" s="56">
        <f t="shared" si="78"/>
        <v>246.78594377510038</v>
      </c>
      <c r="K235" s="12">
        <f t="shared" si="79"/>
        <v>254.1595220883534</v>
      </c>
      <c r="L235" s="12">
        <f t="shared" si="80"/>
        <v>256.6173815261044</v>
      </c>
      <c r="M235" s="12">
        <f t="shared" si="81"/>
        <v>259.07524096385544</v>
      </c>
      <c r="N235" s="12">
        <f t="shared" si="82"/>
        <v>261.5331004016064</v>
      </c>
      <c r="O235" s="12">
        <f t="shared" si="83"/>
        <v>263.9909598393574</v>
      </c>
      <c r="P235" s="12">
        <f t="shared" si="84"/>
        <v>266.44881927710844</v>
      </c>
      <c r="Q235" s="12">
        <f t="shared" si="85"/>
        <v>268.9066787148594</v>
      </c>
      <c r="R235" s="12">
        <f t="shared" si="86"/>
        <v>271.3645381526104</v>
      </c>
    </row>
    <row r="236" spans="1:18" ht="12.75">
      <c r="A236" s="12" t="s">
        <v>339</v>
      </c>
      <c r="B236" s="12"/>
      <c r="C236" s="12"/>
      <c r="D236" s="53">
        <f t="shared" si="75"/>
        <v>175.7826086956522</v>
      </c>
      <c r="E236" s="54">
        <v>174</v>
      </c>
      <c r="F236" s="53">
        <v>178</v>
      </c>
      <c r="G236" s="55">
        <f t="shared" si="76"/>
        <v>-1.2457254518807872</v>
      </c>
      <c r="H236" s="65">
        <v>23000</v>
      </c>
      <c r="I236" s="12">
        <f t="shared" si="77"/>
        <v>1.7826086956521738</v>
      </c>
      <c r="J236" s="56">
        <f t="shared" si="78"/>
        <v>208.42347826086956</v>
      </c>
      <c r="K236" s="12">
        <f t="shared" si="79"/>
        <v>214.64618260869568</v>
      </c>
      <c r="L236" s="12">
        <f t="shared" si="80"/>
        <v>216.72041739130435</v>
      </c>
      <c r="M236" s="12">
        <f t="shared" si="81"/>
        <v>218.79465217391305</v>
      </c>
      <c r="N236" s="12">
        <f t="shared" si="82"/>
        <v>220.86888695652175</v>
      </c>
      <c r="O236" s="12">
        <f t="shared" si="83"/>
        <v>222.94312173913045</v>
      </c>
      <c r="P236" s="12">
        <f t="shared" si="84"/>
        <v>225.01735652173915</v>
      </c>
      <c r="Q236" s="12">
        <f t="shared" si="85"/>
        <v>227.09159130434784</v>
      </c>
      <c r="R236" s="12">
        <f t="shared" si="86"/>
        <v>229.16582608695654</v>
      </c>
    </row>
    <row r="237" spans="1:18" ht="12.75">
      <c r="A237" s="12" t="s">
        <v>340</v>
      </c>
      <c r="B237" s="12"/>
      <c r="C237" s="12"/>
      <c r="D237" s="53">
        <f t="shared" si="75"/>
        <v>180.57894736842104</v>
      </c>
      <c r="E237" s="54">
        <v>159</v>
      </c>
      <c r="F237" s="53">
        <v>163</v>
      </c>
      <c r="G237" s="55">
        <f t="shared" si="76"/>
        <v>10.784630287374867</v>
      </c>
      <c r="H237" s="65">
        <v>1900</v>
      </c>
      <c r="I237" s="12">
        <f t="shared" si="77"/>
        <v>21.57894736842105</v>
      </c>
      <c r="J237" s="56">
        <f t="shared" si="78"/>
        <v>214.08315789473681</v>
      </c>
      <c r="K237" s="12">
        <f t="shared" si="79"/>
        <v>220.47565263157892</v>
      </c>
      <c r="L237" s="12">
        <f t="shared" si="80"/>
        <v>222.6064842105263</v>
      </c>
      <c r="M237" s="12">
        <f t="shared" si="81"/>
        <v>224.73731578947366</v>
      </c>
      <c r="N237" s="12">
        <f t="shared" si="82"/>
        <v>226.86814736842103</v>
      </c>
      <c r="O237" s="12">
        <f t="shared" si="83"/>
        <v>228.9989789473684</v>
      </c>
      <c r="P237" s="12">
        <f t="shared" si="84"/>
        <v>231.12981052631577</v>
      </c>
      <c r="Q237" s="12">
        <f t="shared" si="85"/>
        <v>233.26064210526314</v>
      </c>
      <c r="R237" s="12">
        <f t="shared" si="86"/>
        <v>235.39147368421052</v>
      </c>
    </row>
    <row r="238" spans="1:18" ht="12.75">
      <c r="A238" s="12" t="s">
        <v>341</v>
      </c>
      <c r="B238" s="12"/>
      <c r="C238" s="12"/>
      <c r="D238" s="53">
        <f aca="true" t="shared" si="87" ref="D238:D257">E238+I238</f>
        <v>173.43612596553774</v>
      </c>
      <c r="E238" s="54">
        <v>171</v>
      </c>
      <c r="F238" s="53">
        <v>175</v>
      </c>
      <c r="G238" s="55">
        <f t="shared" si="76"/>
        <v>-0.8936423054069991</v>
      </c>
      <c r="H238" s="65">
        <v>16830</v>
      </c>
      <c r="I238" s="12">
        <f t="shared" si="77"/>
        <v>2.4361259655377303</v>
      </c>
      <c r="J238" s="56">
        <f t="shared" si="78"/>
        <v>205.65462863933453</v>
      </c>
      <c r="K238" s="12">
        <f t="shared" si="79"/>
        <v>211.79426749851459</v>
      </c>
      <c r="L238" s="12">
        <f t="shared" si="80"/>
        <v>213.8408137849079</v>
      </c>
      <c r="M238" s="12">
        <f t="shared" si="81"/>
        <v>215.88736007130126</v>
      </c>
      <c r="N238" s="12">
        <f t="shared" si="82"/>
        <v>217.93390635769458</v>
      </c>
      <c r="O238" s="12">
        <f t="shared" si="83"/>
        <v>219.98045264408796</v>
      </c>
      <c r="P238" s="12">
        <f t="shared" si="84"/>
        <v>222.0269989304813</v>
      </c>
      <c r="Q238" s="12">
        <f t="shared" si="85"/>
        <v>224.07354521687463</v>
      </c>
      <c r="R238" s="12">
        <f t="shared" si="86"/>
        <v>226.120091503268</v>
      </c>
    </row>
    <row r="239" spans="1:18" ht="12.75">
      <c r="A239" s="12" t="s">
        <v>342</v>
      </c>
      <c r="B239" s="12"/>
      <c r="C239" s="12"/>
      <c r="D239" s="53">
        <f t="shared" si="87"/>
        <v>205.47457627118644</v>
      </c>
      <c r="E239" s="54">
        <v>202</v>
      </c>
      <c r="F239" s="53">
        <v>207</v>
      </c>
      <c r="G239" s="55">
        <f t="shared" si="76"/>
        <v>-0.7369196757553311</v>
      </c>
      <c r="H239" s="65">
        <v>11800</v>
      </c>
      <c r="I239" s="12">
        <f t="shared" si="77"/>
        <v>3.4745762711864407</v>
      </c>
      <c r="J239" s="56">
        <f t="shared" si="78"/>
        <v>243.45999999999998</v>
      </c>
      <c r="K239" s="12">
        <f t="shared" si="79"/>
        <v>250.7338</v>
      </c>
      <c r="L239" s="12">
        <f t="shared" si="80"/>
        <v>253.1584</v>
      </c>
      <c r="M239" s="12">
        <f t="shared" si="81"/>
        <v>255.583</v>
      </c>
      <c r="N239" s="12">
        <f t="shared" si="82"/>
        <v>258.00759999999997</v>
      </c>
      <c r="O239" s="12">
        <f t="shared" si="83"/>
        <v>260.43219999999997</v>
      </c>
      <c r="P239" s="12">
        <f t="shared" si="84"/>
        <v>262.8568</v>
      </c>
      <c r="Q239" s="12">
        <f t="shared" si="85"/>
        <v>265.2814</v>
      </c>
      <c r="R239" s="12">
        <f t="shared" si="86"/>
        <v>267.706</v>
      </c>
    </row>
    <row r="240" spans="1:18" ht="12.75">
      <c r="A240" s="13" t="s">
        <v>343</v>
      </c>
      <c r="B240" s="12"/>
      <c r="C240" s="12"/>
      <c r="D240" s="53" t="e">
        <f t="shared" si="87"/>
        <v>#DIV/0!</v>
      </c>
      <c r="E240" s="54">
        <v>134</v>
      </c>
      <c r="F240" s="53">
        <v>137</v>
      </c>
      <c r="G240" s="55" t="e">
        <f t="shared" si="76"/>
        <v>#DIV/0!</v>
      </c>
      <c r="H240" s="65"/>
      <c r="I240" s="12" t="e">
        <f t="shared" si="77"/>
        <v>#DIV/0!</v>
      </c>
      <c r="J240" s="56" t="e">
        <f t="shared" si="78"/>
        <v>#DIV/0!</v>
      </c>
      <c r="K240" s="12" t="e">
        <f t="shared" si="79"/>
        <v>#DIV/0!</v>
      </c>
      <c r="L240" s="12" t="e">
        <f t="shared" si="80"/>
        <v>#DIV/0!</v>
      </c>
      <c r="M240" s="12" t="e">
        <f t="shared" si="81"/>
        <v>#DIV/0!</v>
      </c>
      <c r="N240" s="12" t="e">
        <f t="shared" si="82"/>
        <v>#DIV/0!</v>
      </c>
      <c r="O240" s="12" t="e">
        <f t="shared" si="83"/>
        <v>#DIV/0!</v>
      </c>
      <c r="P240" s="12" t="e">
        <f t="shared" si="84"/>
        <v>#DIV/0!</v>
      </c>
      <c r="Q240" s="12" t="e">
        <f t="shared" si="85"/>
        <v>#DIV/0!</v>
      </c>
      <c r="R240" s="12" t="e">
        <f t="shared" si="86"/>
        <v>#DIV/0!</v>
      </c>
    </row>
    <row r="241" spans="1:18" ht="12.75">
      <c r="A241" s="12" t="s">
        <v>344</v>
      </c>
      <c r="B241" s="12"/>
      <c r="C241" s="12"/>
      <c r="D241" s="53">
        <f t="shared" si="87"/>
        <v>333.8004644219605</v>
      </c>
      <c r="E241" s="54">
        <v>327</v>
      </c>
      <c r="F241" s="53">
        <v>335</v>
      </c>
      <c r="G241" s="55">
        <f t="shared" si="76"/>
        <v>-0.3580703218028418</v>
      </c>
      <c r="H241" s="65">
        <v>6029</v>
      </c>
      <c r="I241" s="12">
        <f t="shared" si="77"/>
        <v>6.800464421960524</v>
      </c>
      <c r="J241" s="56">
        <f t="shared" si="78"/>
        <v>394.88454801791335</v>
      </c>
      <c r="K241" s="12">
        <f t="shared" si="79"/>
        <v>406.7010844584508</v>
      </c>
      <c r="L241" s="12">
        <f t="shared" si="80"/>
        <v>410.6399299386299</v>
      </c>
      <c r="M241" s="12">
        <f t="shared" si="81"/>
        <v>414.5787754188091</v>
      </c>
      <c r="N241" s="12">
        <f t="shared" si="82"/>
        <v>418.5176208989882</v>
      </c>
      <c r="O241" s="12">
        <f t="shared" si="83"/>
        <v>422.45646637916735</v>
      </c>
      <c r="P241" s="12">
        <f t="shared" si="84"/>
        <v>426.39531185934646</v>
      </c>
      <c r="Q241" s="12">
        <f t="shared" si="85"/>
        <v>430.33415733952563</v>
      </c>
      <c r="R241" s="12">
        <f t="shared" si="86"/>
        <v>434.27300281970474</v>
      </c>
    </row>
    <row r="242" spans="1:18" ht="12.75">
      <c r="A242" s="12" t="s">
        <v>345</v>
      </c>
      <c r="B242" s="12"/>
      <c r="C242" s="12"/>
      <c r="D242" s="53">
        <f t="shared" si="87"/>
        <v>317.03662498769324</v>
      </c>
      <c r="E242" s="54">
        <v>313</v>
      </c>
      <c r="F242" s="53">
        <v>320</v>
      </c>
      <c r="G242" s="55">
        <f t="shared" si="76"/>
        <v>-0.926054691345854</v>
      </c>
      <c r="H242" s="65">
        <v>10157</v>
      </c>
      <c r="I242" s="12">
        <f t="shared" si="77"/>
        <v>4.036624987693217</v>
      </c>
      <c r="J242" s="56">
        <f t="shared" si="78"/>
        <v>375.103217485478</v>
      </c>
      <c r="K242" s="12">
        <f t="shared" si="79"/>
        <v>386.3263140100424</v>
      </c>
      <c r="L242" s="12">
        <f t="shared" si="80"/>
        <v>390.06734618489713</v>
      </c>
      <c r="M242" s="12">
        <f t="shared" si="81"/>
        <v>393.80837835975194</v>
      </c>
      <c r="N242" s="12">
        <f t="shared" si="82"/>
        <v>397.5494105346067</v>
      </c>
      <c r="O242" s="12">
        <f t="shared" si="83"/>
        <v>401.2904427094615</v>
      </c>
      <c r="P242" s="12">
        <f t="shared" si="84"/>
        <v>405.03147488431625</v>
      </c>
      <c r="Q242" s="12">
        <f t="shared" si="85"/>
        <v>408.77250705917106</v>
      </c>
      <c r="R242" s="12">
        <f t="shared" si="86"/>
        <v>412.5135392340258</v>
      </c>
    </row>
    <row r="243" spans="1:18" ht="12.75">
      <c r="A243" s="12" t="s">
        <v>346</v>
      </c>
      <c r="B243" s="12"/>
      <c r="C243" s="12"/>
      <c r="D243" s="53">
        <f t="shared" si="87"/>
        <v>222.28</v>
      </c>
      <c r="E243" s="54">
        <v>219</v>
      </c>
      <c r="F243" s="53">
        <v>224</v>
      </c>
      <c r="G243" s="55">
        <f t="shared" si="76"/>
        <v>-0.7678571428571388</v>
      </c>
      <c r="H243" s="65">
        <v>12500</v>
      </c>
      <c r="I243" s="12">
        <f t="shared" si="77"/>
        <v>3.28</v>
      </c>
      <c r="J243" s="56">
        <f t="shared" si="78"/>
        <v>263.2904</v>
      </c>
      <c r="K243" s="12">
        <f t="shared" si="79"/>
        <v>271.159112</v>
      </c>
      <c r="L243" s="12">
        <f t="shared" si="80"/>
        <v>273.782016</v>
      </c>
      <c r="M243" s="12">
        <f t="shared" si="81"/>
        <v>276.40492</v>
      </c>
      <c r="N243" s="12">
        <f t="shared" si="82"/>
        <v>279.027824</v>
      </c>
      <c r="O243" s="12">
        <f t="shared" si="83"/>
        <v>281.650728</v>
      </c>
      <c r="P243" s="12">
        <f t="shared" si="84"/>
        <v>284.273632</v>
      </c>
      <c r="Q243" s="12">
        <f t="shared" si="85"/>
        <v>286.896536</v>
      </c>
      <c r="R243" s="12">
        <f t="shared" si="86"/>
        <v>289.51944</v>
      </c>
    </row>
    <row r="244" spans="1:18" ht="12.75">
      <c r="A244" s="13" t="s">
        <v>347</v>
      </c>
      <c r="B244" s="12"/>
      <c r="C244" s="12"/>
      <c r="D244" s="53" t="e">
        <f t="shared" si="87"/>
        <v>#DIV/0!</v>
      </c>
      <c r="E244" s="54">
        <v>530</v>
      </c>
      <c r="F244" s="53">
        <v>542</v>
      </c>
      <c r="G244" s="55" t="e">
        <f t="shared" si="76"/>
        <v>#DIV/0!</v>
      </c>
      <c r="H244" s="65"/>
      <c r="I244" s="12" t="e">
        <f t="shared" si="77"/>
        <v>#DIV/0!</v>
      </c>
      <c r="J244" s="56" t="e">
        <f t="shared" si="78"/>
        <v>#DIV/0!</v>
      </c>
      <c r="K244" s="12" t="e">
        <f t="shared" si="79"/>
        <v>#DIV/0!</v>
      </c>
      <c r="L244" s="12" t="e">
        <f t="shared" si="80"/>
        <v>#DIV/0!</v>
      </c>
      <c r="M244" s="12" t="e">
        <f t="shared" si="81"/>
        <v>#DIV/0!</v>
      </c>
      <c r="N244" s="12" t="e">
        <f t="shared" si="82"/>
        <v>#DIV/0!</v>
      </c>
      <c r="O244" s="12" t="e">
        <f t="shared" si="83"/>
        <v>#DIV/0!</v>
      </c>
      <c r="P244" s="12" t="e">
        <f t="shared" si="84"/>
        <v>#DIV/0!</v>
      </c>
      <c r="Q244" s="12" t="e">
        <f t="shared" si="85"/>
        <v>#DIV/0!</v>
      </c>
      <c r="R244" s="12" t="e">
        <f t="shared" si="86"/>
        <v>#DIV/0!</v>
      </c>
    </row>
    <row r="245" spans="1:18" ht="12.75">
      <c r="A245" s="13" t="s">
        <v>348</v>
      </c>
      <c r="B245" s="12"/>
      <c r="C245" s="12"/>
      <c r="D245" s="53" t="e">
        <f t="shared" si="87"/>
        <v>#DIV/0!</v>
      </c>
      <c r="E245" s="54">
        <v>673</v>
      </c>
      <c r="F245" s="53">
        <v>688</v>
      </c>
      <c r="G245" s="55" t="e">
        <f t="shared" si="76"/>
        <v>#DIV/0!</v>
      </c>
      <c r="H245" s="65"/>
      <c r="I245" s="12" t="e">
        <f t="shared" si="77"/>
        <v>#DIV/0!</v>
      </c>
      <c r="J245" s="56" t="e">
        <f t="shared" si="78"/>
        <v>#DIV/0!</v>
      </c>
      <c r="K245" s="12" t="e">
        <f t="shared" si="79"/>
        <v>#DIV/0!</v>
      </c>
      <c r="L245" s="12" t="e">
        <f t="shared" si="80"/>
        <v>#DIV/0!</v>
      </c>
      <c r="M245" s="12" t="e">
        <f t="shared" si="81"/>
        <v>#DIV/0!</v>
      </c>
      <c r="N245" s="12" t="e">
        <f t="shared" si="82"/>
        <v>#DIV/0!</v>
      </c>
      <c r="O245" s="12" t="e">
        <f t="shared" si="83"/>
        <v>#DIV/0!</v>
      </c>
      <c r="P245" s="12" t="e">
        <f t="shared" si="84"/>
        <v>#DIV/0!</v>
      </c>
      <c r="Q245" s="12" t="e">
        <f t="shared" si="85"/>
        <v>#DIV/0!</v>
      </c>
      <c r="R245" s="12" t="e">
        <f t="shared" si="86"/>
        <v>#DIV/0!</v>
      </c>
    </row>
    <row r="246" spans="1:18" ht="12.75">
      <c r="A246" s="13" t="s">
        <v>349</v>
      </c>
      <c r="B246" s="12"/>
      <c r="C246" s="12"/>
      <c r="D246" s="53" t="e">
        <f t="shared" si="87"/>
        <v>#DIV/0!</v>
      </c>
      <c r="E246" s="54">
        <v>1762</v>
      </c>
      <c r="F246" s="53">
        <v>1801</v>
      </c>
      <c r="G246" s="55" t="e">
        <f t="shared" si="76"/>
        <v>#DIV/0!</v>
      </c>
      <c r="H246" s="65"/>
      <c r="I246" s="12" t="e">
        <f t="shared" si="77"/>
        <v>#DIV/0!</v>
      </c>
      <c r="J246" s="56" t="e">
        <f t="shared" si="78"/>
        <v>#DIV/0!</v>
      </c>
      <c r="K246" s="12" t="e">
        <f t="shared" si="79"/>
        <v>#DIV/0!</v>
      </c>
      <c r="L246" s="12" t="e">
        <f t="shared" si="80"/>
        <v>#DIV/0!</v>
      </c>
      <c r="M246" s="12" t="e">
        <f t="shared" si="81"/>
        <v>#DIV/0!</v>
      </c>
      <c r="N246" s="12" t="e">
        <f t="shared" si="82"/>
        <v>#DIV/0!</v>
      </c>
      <c r="O246" s="12" t="e">
        <f t="shared" si="83"/>
        <v>#DIV/0!</v>
      </c>
      <c r="P246" s="12" t="e">
        <f t="shared" si="84"/>
        <v>#DIV/0!</v>
      </c>
      <c r="Q246" s="12" t="e">
        <f t="shared" si="85"/>
        <v>#DIV/0!</v>
      </c>
      <c r="R246" s="12" t="e">
        <f t="shared" si="86"/>
        <v>#DIV/0!</v>
      </c>
    </row>
    <row r="247" spans="1:18" ht="12.75">
      <c r="A247" s="13" t="s">
        <v>350</v>
      </c>
      <c r="B247" s="12"/>
      <c r="C247" s="12"/>
      <c r="D247" s="53" t="e">
        <f t="shared" si="87"/>
        <v>#DIV/0!</v>
      </c>
      <c r="E247" s="54">
        <v>2170</v>
      </c>
      <c r="F247" s="53">
        <v>2219</v>
      </c>
      <c r="G247" s="55" t="e">
        <f t="shared" si="76"/>
        <v>#DIV/0!</v>
      </c>
      <c r="H247" s="65"/>
      <c r="I247" s="12" t="e">
        <f t="shared" si="77"/>
        <v>#DIV/0!</v>
      </c>
      <c r="J247" s="56" t="e">
        <f t="shared" si="78"/>
        <v>#DIV/0!</v>
      </c>
      <c r="K247" s="12" t="e">
        <f t="shared" si="79"/>
        <v>#DIV/0!</v>
      </c>
      <c r="L247" s="12" t="e">
        <f t="shared" si="80"/>
        <v>#DIV/0!</v>
      </c>
      <c r="M247" s="12" t="e">
        <f t="shared" si="81"/>
        <v>#DIV/0!</v>
      </c>
      <c r="N247" s="12" t="e">
        <f t="shared" si="82"/>
        <v>#DIV/0!</v>
      </c>
      <c r="O247" s="12" t="e">
        <f t="shared" si="83"/>
        <v>#DIV/0!</v>
      </c>
      <c r="P247" s="12" t="e">
        <f t="shared" si="84"/>
        <v>#DIV/0!</v>
      </c>
      <c r="Q247" s="12" t="e">
        <f t="shared" si="85"/>
        <v>#DIV/0!</v>
      </c>
      <c r="R247" s="12" t="e">
        <f t="shared" si="86"/>
        <v>#DIV/0!</v>
      </c>
    </row>
    <row r="248" spans="1:18" ht="12.75">
      <c r="A248" s="13" t="s">
        <v>351</v>
      </c>
      <c r="B248" s="12"/>
      <c r="C248" s="12"/>
      <c r="D248" s="53" t="e">
        <f t="shared" si="87"/>
        <v>#DIV/0!</v>
      </c>
      <c r="E248" s="54">
        <v>1928</v>
      </c>
      <c r="F248" s="53">
        <v>1971</v>
      </c>
      <c r="G248" s="55" t="e">
        <f t="shared" si="76"/>
        <v>#DIV/0!</v>
      </c>
      <c r="H248" s="65"/>
      <c r="I248" s="12" t="e">
        <f t="shared" si="77"/>
        <v>#DIV/0!</v>
      </c>
      <c r="J248" s="56" t="e">
        <f t="shared" si="78"/>
        <v>#DIV/0!</v>
      </c>
      <c r="K248" s="12" t="e">
        <f t="shared" si="79"/>
        <v>#DIV/0!</v>
      </c>
      <c r="L248" s="12" t="e">
        <f t="shared" si="80"/>
        <v>#DIV/0!</v>
      </c>
      <c r="M248" s="12" t="e">
        <f t="shared" si="81"/>
        <v>#DIV/0!</v>
      </c>
      <c r="N248" s="12" t="e">
        <f t="shared" si="82"/>
        <v>#DIV/0!</v>
      </c>
      <c r="O248" s="12" t="e">
        <f t="shared" si="83"/>
        <v>#DIV/0!</v>
      </c>
      <c r="P248" s="12" t="e">
        <f t="shared" si="84"/>
        <v>#DIV/0!</v>
      </c>
      <c r="Q248" s="12" t="e">
        <f t="shared" si="85"/>
        <v>#DIV/0!</v>
      </c>
      <c r="R248" s="12" t="e">
        <f t="shared" si="86"/>
        <v>#DIV/0!</v>
      </c>
    </row>
    <row r="249" spans="1:18" ht="12.75">
      <c r="A249" s="13" t="s">
        <v>352</v>
      </c>
      <c r="B249" s="12"/>
      <c r="C249" s="12"/>
      <c r="D249" s="53" t="e">
        <f t="shared" si="87"/>
        <v>#DIV/0!</v>
      </c>
      <c r="E249" s="54">
        <v>2147</v>
      </c>
      <c r="F249" s="53">
        <v>2195</v>
      </c>
      <c r="G249" s="55" t="e">
        <f t="shared" si="76"/>
        <v>#DIV/0!</v>
      </c>
      <c r="H249" s="65"/>
      <c r="I249" s="12" t="e">
        <f t="shared" si="77"/>
        <v>#DIV/0!</v>
      </c>
      <c r="J249" s="56" t="e">
        <f t="shared" si="78"/>
        <v>#DIV/0!</v>
      </c>
      <c r="K249" s="12" t="e">
        <f t="shared" si="79"/>
        <v>#DIV/0!</v>
      </c>
      <c r="L249" s="12" t="e">
        <f t="shared" si="80"/>
        <v>#DIV/0!</v>
      </c>
      <c r="M249" s="12" t="e">
        <f t="shared" si="81"/>
        <v>#DIV/0!</v>
      </c>
      <c r="N249" s="12" t="e">
        <f t="shared" si="82"/>
        <v>#DIV/0!</v>
      </c>
      <c r="O249" s="12" t="e">
        <f t="shared" si="83"/>
        <v>#DIV/0!</v>
      </c>
      <c r="P249" s="12" t="e">
        <f t="shared" si="84"/>
        <v>#DIV/0!</v>
      </c>
      <c r="Q249" s="12" t="e">
        <f t="shared" si="85"/>
        <v>#DIV/0!</v>
      </c>
      <c r="R249" s="12" t="e">
        <f t="shared" si="86"/>
        <v>#DIV/0!</v>
      </c>
    </row>
    <row r="250" spans="1:18" ht="12.75">
      <c r="A250" s="13" t="s">
        <v>353</v>
      </c>
      <c r="B250" s="12"/>
      <c r="C250" s="12"/>
      <c r="D250" s="53" t="e">
        <f t="shared" si="87"/>
        <v>#DIV/0!</v>
      </c>
      <c r="E250" s="54">
        <v>2112</v>
      </c>
      <c r="F250" s="53">
        <v>2159</v>
      </c>
      <c r="G250" s="55" t="e">
        <f t="shared" si="76"/>
        <v>#DIV/0!</v>
      </c>
      <c r="H250" s="65"/>
      <c r="I250" s="12" t="e">
        <f t="shared" si="77"/>
        <v>#DIV/0!</v>
      </c>
      <c r="J250" s="56" t="e">
        <f t="shared" si="78"/>
        <v>#DIV/0!</v>
      </c>
      <c r="K250" s="12" t="e">
        <f t="shared" si="79"/>
        <v>#DIV/0!</v>
      </c>
      <c r="L250" s="12" t="e">
        <f t="shared" si="80"/>
        <v>#DIV/0!</v>
      </c>
      <c r="M250" s="12" t="e">
        <f t="shared" si="81"/>
        <v>#DIV/0!</v>
      </c>
      <c r="N250" s="12" t="e">
        <f t="shared" si="82"/>
        <v>#DIV/0!</v>
      </c>
      <c r="O250" s="12" t="e">
        <f t="shared" si="83"/>
        <v>#DIV/0!</v>
      </c>
      <c r="P250" s="12" t="e">
        <f t="shared" si="84"/>
        <v>#DIV/0!</v>
      </c>
      <c r="Q250" s="12" t="e">
        <f t="shared" si="85"/>
        <v>#DIV/0!</v>
      </c>
      <c r="R250" s="12" t="e">
        <f t="shared" si="86"/>
        <v>#DIV/0!</v>
      </c>
    </row>
    <row r="251" spans="1:18" ht="12.75">
      <c r="A251" s="13" t="s">
        <v>354</v>
      </c>
      <c r="B251" s="12"/>
      <c r="C251" s="12"/>
      <c r="D251" s="53" t="e">
        <f t="shared" si="87"/>
        <v>#DIV/0!</v>
      </c>
      <c r="E251" s="54">
        <v>290</v>
      </c>
      <c r="F251" s="53">
        <v>296</v>
      </c>
      <c r="G251" s="55" t="e">
        <f t="shared" si="76"/>
        <v>#DIV/0!</v>
      </c>
      <c r="H251" s="65"/>
      <c r="I251" s="12" t="e">
        <f t="shared" si="77"/>
        <v>#DIV/0!</v>
      </c>
      <c r="J251" s="56" t="e">
        <f t="shared" si="78"/>
        <v>#DIV/0!</v>
      </c>
      <c r="K251" s="12" t="e">
        <f t="shared" si="79"/>
        <v>#DIV/0!</v>
      </c>
      <c r="L251" s="12" t="e">
        <f t="shared" si="80"/>
        <v>#DIV/0!</v>
      </c>
      <c r="M251" s="12" t="e">
        <f t="shared" si="81"/>
        <v>#DIV/0!</v>
      </c>
      <c r="N251" s="12" t="e">
        <f t="shared" si="82"/>
        <v>#DIV/0!</v>
      </c>
      <c r="O251" s="12" t="e">
        <f t="shared" si="83"/>
        <v>#DIV/0!</v>
      </c>
      <c r="P251" s="12" t="e">
        <f t="shared" si="84"/>
        <v>#DIV/0!</v>
      </c>
      <c r="Q251" s="12" t="e">
        <f t="shared" si="85"/>
        <v>#DIV/0!</v>
      </c>
      <c r="R251" s="12" t="e">
        <f t="shared" si="86"/>
        <v>#DIV/0!</v>
      </c>
    </row>
    <row r="252" spans="1:18" ht="12.75">
      <c r="A252" s="13" t="s">
        <v>355</v>
      </c>
      <c r="B252" s="12"/>
      <c r="C252" s="12"/>
      <c r="D252" s="53" t="e">
        <f t="shared" si="87"/>
        <v>#DIV/0!</v>
      </c>
      <c r="E252" s="54">
        <v>2849</v>
      </c>
      <c r="F252" s="53">
        <v>2912</v>
      </c>
      <c r="G252" s="55" t="e">
        <f t="shared" si="76"/>
        <v>#DIV/0!</v>
      </c>
      <c r="H252" s="65"/>
      <c r="I252" s="12" t="e">
        <f t="shared" si="77"/>
        <v>#DIV/0!</v>
      </c>
      <c r="J252" s="56" t="e">
        <f t="shared" si="78"/>
        <v>#DIV/0!</v>
      </c>
      <c r="K252" s="12" t="e">
        <f t="shared" si="79"/>
        <v>#DIV/0!</v>
      </c>
      <c r="L252" s="12" t="e">
        <f t="shared" si="80"/>
        <v>#DIV/0!</v>
      </c>
      <c r="M252" s="12" t="e">
        <f t="shared" si="81"/>
        <v>#DIV/0!</v>
      </c>
      <c r="N252" s="12" t="e">
        <f t="shared" si="82"/>
        <v>#DIV/0!</v>
      </c>
      <c r="O252" s="12" t="e">
        <f t="shared" si="83"/>
        <v>#DIV/0!</v>
      </c>
      <c r="P252" s="12" t="e">
        <f t="shared" si="84"/>
        <v>#DIV/0!</v>
      </c>
      <c r="Q252" s="12" t="e">
        <f t="shared" si="85"/>
        <v>#DIV/0!</v>
      </c>
      <c r="R252" s="12" t="e">
        <f t="shared" si="86"/>
        <v>#DIV/0!</v>
      </c>
    </row>
    <row r="253" spans="1:18" ht="12.75">
      <c r="A253" s="13" t="s">
        <v>356</v>
      </c>
      <c r="B253" s="12"/>
      <c r="C253" s="12"/>
      <c r="D253" s="53" t="e">
        <f t="shared" si="87"/>
        <v>#DIV/0!</v>
      </c>
      <c r="E253" s="54">
        <v>429</v>
      </c>
      <c r="F253" s="53">
        <v>439</v>
      </c>
      <c r="G253" s="55" t="e">
        <f t="shared" si="76"/>
        <v>#DIV/0!</v>
      </c>
      <c r="H253" s="65"/>
      <c r="I253" s="12" t="e">
        <f t="shared" si="77"/>
        <v>#DIV/0!</v>
      </c>
      <c r="J253" s="56" t="e">
        <f t="shared" si="78"/>
        <v>#DIV/0!</v>
      </c>
      <c r="K253" s="12" t="e">
        <f t="shared" si="79"/>
        <v>#DIV/0!</v>
      </c>
      <c r="L253" s="12" t="e">
        <f t="shared" si="80"/>
        <v>#DIV/0!</v>
      </c>
      <c r="M253" s="12" t="e">
        <f t="shared" si="81"/>
        <v>#DIV/0!</v>
      </c>
      <c r="N253" s="12" t="e">
        <f t="shared" si="82"/>
        <v>#DIV/0!</v>
      </c>
      <c r="O253" s="12" t="e">
        <f t="shared" si="83"/>
        <v>#DIV/0!</v>
      </c>
      <c r="P253" s="12" t="e">
        <f t="shared" si="84"/>
        <v>#DIV/0!</v>
      </c>
      <c r="Q253" s="12" t="e">
        <f t="shared" si="85"/>
        <v>#DIV/0!</v>
      </c>
      <c r="R253" s="12" t="e">
        <f t="shared" si="86"/>
        <v>#DIV/0!</v>
      </c>
    </row>
    <row r="254" spans="1:18" ht="12.75">
      <c r="A254" s="13" t="s">
        <v>357</v>
      </c>
      <c r="B254" s="12"/>
      <c r="C254" s="12"/>
      <c r="D254" s="53" t="e">
        <f t="shared" si="87"/>
        <v>#DIV/0!</v>
      </c>
      <c r="E254" s="54">
        <v>197</v>
      </c>
      <c r="F254" s="53">
        <v>202</v>
      </c>
      <c r="G254" s="55" t="e">
        <f t="shared" si="76"/>
        <v>#DIV/0!</v>
      </c>
      <c r="H254" s="65"/>
      <c r="I254" s="12" t="e">
        <f t="shared" si="77"/>
        <v>#DIV/0!</v>
      </c>
      <c r="J254" s="56" t="e">
        <f t="shared" si="78"/>
        <v>#DIV/0!</v>
      </c>
      <c r="K254" s="12" t="e">
        <f t="shared" si="79"/>
        <v>#DIV/0!</v>
      </c>
      <c r="L254" s="12" t="e">
        <f t="shared" si="80"/>
        <v>#DIV/0!</v>
      </c>
      <c r="M254" s="12" t="e">
        <f t="shared" si="81"/>
        <v>#DIV/0!</v>
      </c>
      <c r="N254" s="12" t="e">
        <f t="shared" si="82"/>
        <v>#DIV/0!</v>
      </c>
      <c r="O254" s="12" t="e">
        <f t="shared" si="83"/>
        <v>#DIV/0!</v>
      </c>
      <c r="P254" s="12" t="e">
        <f t="shared" si="84"/>
        <v>#DIV/0!</v>
      </c>
      <c r="Q254" s="12" t="e">
        <f t="shared" si="85"/>
        <v>#DIV/0!</v>
      </c>
      <c r="R254" s="12" t="e">
        <f t="shared" si="86"/>
        <v>#DIV/0!</v>
      </c>
    </row>
    <row r="255" spans="1:18" ht="12.75">
      <c r="A255" s="13" t="s">
        <v>358</v>
      </c>
      <c r="B255" s="12"/>
      <c r="C255" s="12"/>
      <c r="D255" s="53" t="e">
        <f t="shared" si="87"/>
        <v>#DIV/0!</v>
      </c>
      <c r="E255" s="54">
        <v>3351</v>
      </c>
      <c r="F255" s="53">
        <v>3426</v>
      </c>
      <c r="G255" s="55" t="e">
        <f t="shared" si="76"/>
        <v>#DIV/0!</v>
      </c>
      <c r="H255" s="65"/>
      <c r="I255" s="12" t="e">
        <f t="shared" si="77"/>
        <v>#DIV/0!</v>
      </c>
      <c r="J255" s="56" t="e">
        <f t="shared" si="78"/>
        <v>#DIV/0!</v>
      </c>
      <c r="K255" s="12" t="e">
        <f t="shared" si="79"/>
        <v>#DIV/0!</v>
      </c>
      <c r="L255" s="12" t="e">
        <f t="shared" si="80"/>
        <v>#DIV/0!</v>
      </c>
      <c r="M255" s="12" t="e">
        <f t="shared" si="81"/>
        <v>#DIV/0!</v>
      </c>
      <c r="N255" s="12" t="e">
        <f t="shared" si="82"/>
        <v>#DIV/0!</v>
      </c>
      <c r="O255" s="12" t="e">
        <f t="shared" si="83"/>
        <v>#DIV/0!</v>
      </c>
      <c r="P255" s="12" t="e">
        <f t="shared" si="84"/>
        <v>#DIV/0!</v>
      </c>
      <c r="Q255" s="12" t="e">
        <f t="shared" si="85"/>
        <v>#DIV/0!</v>
      </c>
      <c r="R255" s="12" t="e">
        <f t="shared" si="86"/>
        <v>#DIV/0!</v>
      </c>
    </row>
    <row r="256" spans="1:18" ht="12.75">
      <c r="A256" s="13" t="s">
        <v>359</v>
      </c>
      <c r="B256" s="12"/>
      <c r="C256" s="12"/>
      <c r="D256" s="53" t="e">
        <f t="shared" si="87"/>
        <v>#DIV/0!</v>
      </c>
      <c r="E256" s="54">
        <v>267</v>
      </c>
      <c r="F256" s="53">
        <v>273</v>
      </c>
      <c r="G256" s="55" t="e">
        <f t="shared" si="76"/>
        <v>#DIV/0!</v>
      </c>
      <c r="H256" s="65"/>
      <c r="I256" s="12" t="e">
        <f t="shared" si="77"/>
        <v>#DIV/0!</v>
      </c>
      <c r="J256" s="56" t="e">
        <f t="shared" si="78"/>
        <v>#DIV/0!</v>
      </c>
      <c r="K256" s="12" t="e">
        <f t="shared" si="79"/>
        <v>#DIV/0!</v>
      </c>
      <c r="L256" s="12" t="e">
        <f t="shared" si="80"/>
        <v>#DIV/0!</v>
      </c>
      <c r="M256" s="12" t="e">
        <f t="shared" si="81"/>
        <v>#DIV/0!</v>
      </c>
      <c r="N256" s="12" t="e">
        <f t="shared" si="82"/>
        <v>#DIV/0!</v>
      </c>
      <c r="O256" s="12" t="e">
        <f t="shared" si="83"/>
        <v>#DIV/0!</v>
      </c>
      <c r="P256" s="12" t="e">
        <f t="shared" si="84"/>
        <v>#DIV/0!</v>
      </c>
      <c r="Q256" s="12" t="e">
        <f t="shared" si="85"/>
        <v>#DIV/0!</v>
      </c>
      <c r="R256" s="12" t="e">
        <f t="shared" si="86"/>
        <v>#DIV/0!</v>
      </c>
    </row>
    <row r="257" spans="1:18" ht="12.75">
      <c r="A257" s="13" t="s">
        <v>360</v>
      </c>
      <c r="B257" s="12"/>
      <c r="C257" s="12"/>
      <c r="D257" s="53" t="e">
        <f t="shared" si="87"/>
        <v>#DIV/0!</v>
      </c>
      <c r="E257" s="54">
        <v>452</v>
      </c>
      <c r="F257" s="53">
        <v>462</v>
      </c>
      <c r="G257" s="55" t="e">
        <f t="shared" si="76"/>
        <v>#DIV/0!</v>
      </c>
      <c r="H257" s="65"/>
      <c r="I257" s="12" t="e">
        <f t="shared" si="77"/>
        <v>#DIV/0!</v>
      </c>
      <c r="J257" s="56" t="e">
        <f t="shared" si="78"/>
        <v>#DIV/0!</v>
      </c>
      <c r="K257" s="12" t="e">
        <f t="shared" si="79"/>
        <v>#DIV/0!</v>
      </c>
      <c r="L257" s="12" t="e">
        <f t="shared" si="80"/>
        <v>#DIV/0!</v>
      </c>
      <c r="M257" s="12" t="e">
        <f t="shared" si="81"/>
        <v>#DIV/0!</v>
      </c>
      <c r="N257" s="12" t="e">
        <f t="shared" si="82"/>
        <v>#DIV/0!</v>
      </c>
      <c r="O257" s="12" t="e">
        <f t="shared" si="83"/>
        <v>#DIV/0!</v>
      </c>
      <c r="P257" s="12" t="e">
        <f t="shared" si="84"/>
        <v>#DIV/0!</v>
      </c>
      <c r="Q257" s="12" t="e">
        <f t="shared" si="85"/>
        <v>#DIV/0!</v>
      </c>
      <c r="R257" s="12" t="e">
        <f t="shared" si="86"/>
        <v>#DIV/0!</v>
      </c>
    </row>
    <row r="258" spans="1:18" ht="12.75">
      <c r="A258" s="13" t="s">
        <v>361</v>
      </c>
      <c r="B258" s="12"/>
      <c r="C258" s="12"/>
      <c r="D258" s="53"/>
      <c r="E258" s="54"/>
      <c r="F258" s="53"/>
      <c r="G258" s="55" t="e">
        <f t="shared" si="76"/>
        <v>#DIV/0!</v>
      </c>
      <c r="H258" s="65"/>
      <c r="I258" s="12" t="e">
        <f t="shared" si="77"/>
        <v>#DIV/0!</v>
      </c>
      <c r="J258" s="56">
        <f t="shared" si="78"/>
        <v>1</v>
      </c>
      <c r="K258" s="12">
        <f t="shared" si="79"/>
        <v>1</v>
      </c>
      <c r="L258" s="12">
        <f t="shared" si="80"/>
        <v>1</v>
      </c>
      <c r="M258" s="12">
        <f t="shared" si="81"/>
        <v>1</v>
      </c>
      <c r="N258" s="12">
        <f t="shared" si="82"/>
        <v>1</v>
      </c>
      <c r="O258" s="12">
        <f t="shared" si="83"/>
        <v>1</v>
      </c>
      <c r="P258" s="12">
        <f t="shared" si="84"/>
        <v>1</v>
      </c>
      <c r="Q258" s="12">
        <f t="shared" si="85"/>
        <v>1</v>
      </c>
      <c r="R258" s="12">
        <f t="shared" si="86"/>
        <v>1</v>
      </c>
    </row>
    <row r="259" spans="1:18" s="24" customFormat="1" ht="18.75" customHeight="1">
      <c r="A259" s="73" t="s">
        <v>362</v>
      </c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</row>
    <row r="260" spans="1:18" ht="12.75">
      <c r="A260" s="12" t="s">
        <v>363</v>
      </c>
      <c r="B260" s="12"/>
      <c r="C260" s="12"/>
      <c r="D260" s="53">
        <f aca="true" t="shared" si="88" ref="D260:D274">E260+I260</f>
        <v>1013.125</v>
      </c>
      <c r="E260" s="54">
        <v>885</v>
      </c>
      <c r="F260" s="53">
        <v>905</v>
      </c>
      <c r="G260" s="55">
        <f aca="true" t="shared" si="89" ref="G260:G274">D260*100/F260-100</f>
        <v>11.947513812154696</v>
      </c>
      <c r="H260" s="66">
        <v>320</v>
      </c>
      <c r="I260" s="12">
        <f aca="true" t="shared" si="90" ref="I260:I274">I$5/H260</f>
        <v>128.125</v>
      </c>
      <c r="J260" s="56">
        <f aca="true" t="shared" si="91" ref="J260:J274">D260*1.18+1</f>
        <v>1196.4875</v>
      </c>
      <c r="K260" s="12">
        <f aca="true" t="shared" si="92" ref="K260:K274">D260*1.03*1.18+1</f>
        <v>1232.352125</v>
      </c>
      <c r="L260" s="12">
        <f aca="true" t="shared" si="93" ref="L260:L274">D260*1.04*1.18+1</f>
        <v>1244.307</v>
      </c>
      <c r="M260" s="12">
        <f aca="true" t="shared" si="94" ref="M260:M274">D260*1.05*1.18+1</f>
        <v>1256.261875</v>
      </c>
      <c r="N260" s="12">
        <f aca="true" t="shared" si="95" ref="N260:N274">D260*1.06*1.18+1</f>
        <v>1268.21675</v>
      </c>
      <c r="O260" s="12">
        <f aca="true" t="shared" si="96" ref="O260:O274">D260*1.07*1.18+1</f>
        <v>1280.171625</v>
      </c>
      <c r="P260" s="12">
        <f aca="true" t="shared" si="97" ref="P260:P274">D260*1.08*1.18+1</f>
        <v>1292.1265</v>
      </c>
      <c r="Q260" s="12">
        <f aca="true" t="shared" si="98" ref="Q260:Q274">D260*1.09*1.18+1</f>
        <v>1304.081375</v>
      </c>
      <c r="R260" s="12">
        <f aca="true" t="shared" si="99" ref="R260:R274">D260*1.1*1.18+1</f>
        <v>1316.0362499999999</v>
      </c>
    </row>
    <row r="261" spans="1:18" ht="12.75">
      <c r="A261" s="12" t="s">
        <v>364</v>
      </c>
      <c r="B261" s="12"/>
      <c r="C261" s="12"/>
      <c r="D261" s="53">
        <f t="shared" si="88"/>
        <v>764.5</v>
      </c>
      <c r="E261" s="54">
        <v>662</v>
      </c>
      <c r="F261" s="53">
        <v>677</v>
      </c>
      <c r="G261" s="55">
        <f t="shared" si="89"/>
        <v>12.924667651403254</v>
      </c>
      <c r="H261" s="66">
        <v>400</v>
      </c>
      <c r="I261" s="12">
        <f t="shared" si="90"/>
        <v>102.5</v>
      </c>
      <c r="J261" s="56">
        <f t="shared" si="91"/>
        <v>903.1099999999999</v>
      </c>
      <c r="K261" s="12">
        <f t="shared" si="92"/>
        <v>930.1733</v>
      </c>
      <c r="L261" s="12">
        <f t="shared" si="93"/>
        <v>939.1944</v>
      </c>
      <c r="M261" s="12">
        <f t="shared" si="94"/>
        <v>948.2155</v>
      </c>
      <c r="N261" s="12">
        <f t="shared" si="95"/>
        <v>957.2366</v>
      </c>
      <c r="O261" s="12">
        <f t="shared" si="96"/>
        <v>966.2577000000001</v>
      </c>
      <c r="P261" s="12">
        <f t="shared" si="97"/>
        <v>975.2788</v>
      </c>
      <c r="Q261" s="12">
        <f t="shared" si="98"/>
        <v>984.2999</v>
      </c>
      <c r="R261" s="12">
        <f t="shared" si="99"/>
        <v>993.321</v>
      </c>
    </row>
    <row r="262" spans="1:18" ht="12.75">
      <c r="A262" s="12" t="s">
        <v>365</v>
      </c>
      <c r="B262" s="12"/>
      <c r="C262" s="12"/>
      <c r="D262" s="53">
        <f t="shared" si="88"/>
        <v>833.7951807228916</v>
      </c>
      <c r="E262" s="54">
        <v>735</v>
      </c>
      <c r="F262" s="53">
        <v>752</v>
      </c>
      <c r="G262" s="55">
        <f t="shared" si="89"/>
        <v>10.877018713150463</v>
      </c>
      <c r="H262" s="66">
        <v>415</v>
      </c>
      <c r="I262" s="12">
        <f t="shared" si="90"/>
        <v>98.79518072289157</v>
      </c>
      <c r="J262" s="56">
        <f t="shared" si="91"/>
        <v>984.878313253012</v>
      </c>
      <c r="K262" s="12">
        <f t="shared" si="92"/>
        <v>1014.3946626506024</v>
      </c>
      <c r="L262" s="12">
        <f t="shared" si="93"/>
        <v>1024.2334457831325</v>
      </c>
      <c r="M262" s="12">
        <f t="shared" si="94"/>
        <v>1034.0722289156627</v>
      </c>
      <c r="N262" s="12">
        <f t="shared" si="95"/>
        <v>1043.9110120481928</v>
      </c>
      <c r="O262" s="12">
        <f t="shared" si="96"/>
        <v>1053.749795180723</v>
      </c>
      <c r="P262" s="12">
        <f t="shared" si="97"/>
        <v>1063.588578313253</v>
      </c>
      <c r="Q262" s="12">
        <f t="shared" si="98"/>
        <v>1073.4273614457832</v>
      </c>
      <c r="R262" s="12">
        <f t="shared" si="99"/>
        <v>1083.2661445783133</v>
      </c>
    </row>
    <row r="263" spans="1:18" ht="12.75">
      <c r="A263" s="12" t="s">
        <v>366</v>
      </c>
      <c r="B263" s="12"/>
      <c r="C263" s="12"/>
      <c r="D263" s="53">
        <f t="shared" si="88"/>
        <v>520.1212121212121</v>
      </c>
      <c r="E263" s="54">
        <v>458</v>
      </c>
      <c r="F263" s="53">
        <v>469</v>
      </c>
      <c r="G263" s="55">
        <f t="shared" si="89"/>
        <v>10.900045228403442</v>
      </c>
      <c r="H263" s="66">
        <v>660</v>
      </c>
      <c r="I263" s="12">
        <f t="shared" si="90"/>
        <v>62.121212121212125</v>
      </c>
      <c r="J263" s="56">
        <f t="shared" si="91"/>
        <v>614.7430303030303</v>
      </c>
      <c r="K263" s="12">
        <f t="shared" si="92"/>
        <v>633.1553212121212</v>
      </c>
      <c r="L263" s="12">
        <f t="shared" si="93"/>
        <v>639.2927515151515</v>
      </c>
      <c r="M263" s="12">
        <f t="shared" si="94"/>
        <v>645.4301818181818</v>
      </c>
      <c r="N263" s="12">
        <f t="shared" si="95"/>
        <v>651.5676121212122</v>
      </c>
      <c r="O263" s="12">
        <f t="shared" si="96"/>
        <v>657.7050424242425</v>
      </c>
      <c r="P263" s="12">
        <f t="shared" si="97"/>
        <v>663.8424727272727</v>
      </c>
      <c r="Q263" s="12">
        <f t="shared" si="98"/>
        <v>669.979903030303</v>
      </c>
      <c r="R263" s="12">
        <f t="shared" si="99"/>
        <v>676.1173333333335</v>
      </c>
    </row>
    <row r="264" spans="1:18" ht="12.75">
      <c r="A264" s="12" t="s">
        <v>367</v>
      </c>
      <c r="B264" s="12"/>
      <c r="C264" s="12"/>
      <c r="D264" s="53">
        <f t="shared" si="88"/>
        <v>726.3333333333334</v>
      </c>
      <c r="E264" s="54">
        <v>658</v>
      </c>
      <c r="F264" s="53">
        <v>672</v>
      </c>
      <c r="G264" s="55">
        <f t="shared" si="89"/>
        <v>8.08531746031747</v>
      </c>
      <c r="H264" s="66">
        <v>600</v>
      </c>
      <c r="I264" s="12">
        <f t="shared" si="90"/>
        <v>68.33333333333333</v>
      </c>
      <c r="J264" s="56">
        <f t="shared" si="91"/>
        <v>858.0733333333334</v>
      </c>
      <c r="K264" s="12">
        <f t="shared" si="92"/>
        <v>883.7855333333334</v>
      </c>
      <c r="L264" s="12">
        <f t="shared" si="93"/>
        <v>892.3562666666668</v>
      </c>
      <c r="M264" s="12">
        <f t="shared" si="94"/>
        <v>900.927</v>
      </c>
      <c r="N264" s="12">
        <f t="shared" si="95"/>
        <v>909.4977333333334</v>
      </c>
      <c r="O264" s="12">
        <f t="shared" si="96"/>
        <v>918.0684666666667</v>
      </c>
      <c r="P264" s="12">
        <f t="shared" si="97"/>
        <v>926.6392</v>
      </c>
      <c r="Q264" s="12">
        <f t="shared" si="98"/>
        <v>935.2099333333334</v>
      </c>
      <c r="R264" s="12">
        <f t="shared" si="99"/>
        <v>943.7806666666668</v>
      </c>
    </row>
    <row r="265" spans="1:18" ht="12.75">
      <c r="A265" s="12" t="s">
        <v>368</v>
      </c>
      <c r="B265" s="12"/>
      <c r="C265" s="12"/>
      <c r="D265" s="53">
        <f t="shared" si="88"/>
        <v>326.85292047853625</v>
      </c>
      <c r="E265" s="54">
        <v>298</v>
      </c>
      <c r="F265" s="53">
        <v>305</v>
      </c>
      <c r="G265" s="55">
        <f t="shared" si="89"/>
        <v>7.164891960175822</v>
      </c>
      <c r="H265" s="66">
        <v>1421</v>
      </c>
      <c r="I265" s="12">
        <f t="shared" si="90"/>
        <v>28.85292047853624</v>
      </c>
      <c r="J265" s="56">
        <f t="shared" si="91"/>
        <v>386.68644616467276</v>
      </c>
      <c r="K265" s="12">
        <f t="shared" si="92"/>
        <v>398.25703954961295</v>
      </c>
      <c r="L265" s="12">
        <f t="shared" si="93"/>
        <v>402.1139040112597</v>
      </c>
      <c r="M265" s="12">
        <f t="shared" si="94"/>
        <v>405.9707684729064</v>
      </c>
      <c r="N265" s="12">
        <f t="shared" si="95"/>
        <v>409.8276329345531</v>
      </c>
      <c r="O265" s="12">
        <f t="shared" si="96"/>
        <v>413.6844973961999</v>
      </c>
      <c r="P265" s="12">
        <f t="shared" si="97"/>
        <v>417.5413618578466</v>
      </c>
      <c r="Q265" s="12">
        <f t="shared" si="98"/>
        <v>421.39822631949335</v>
      </c>
      <c r="R265" s="12">
        <f t="shared" si="99"/>
        <v>425.25509078114004</v>
      </c>
    </row>
    <row r="266" spans="1:18" ht="12.75">
      <c r="A266" s="13" t="s">
        <v>369</v>
      </c>
      <c r="B266" s="12"/>
      <c r="C266" s="12"/>
      <c r="D266" s="53" t="e">
        <f t="shared" si="88"/>
        <v>#DIV/0!</v>
      </c>
      <c r="E266" s="54">
        <v>596</v>
      </c>
      <c r="F266" s="53">
        <v>609</v>
      </c>
      <c r="G266" s="55" t="e">
        <f t="shared" si="89"/>
        <v>#DIV/0!</v>
      </c>
      <c r="H266" s="66"/>
      <c r="I266" s="12" t="e">
        <f t="shared" si="90"/>
        <v>#DIV/0!</v>
      </c>
      <c r="J266" s="56" t="e">
        <f t="shared" si="91"/>
        <v>#DIV/0!</v>
      </c>
      <c r="K266" s="12" t="e">
        <f t="shared" si="92"/>
        <v>#DIV/0!</v>
      </c>
      <c r="L266" s="12" t="e">
        <f t="shared" si="93"/>
        <v>#DIV/0!</v>
      </c>
      <c r="M266" s="12" t="e">
        <f t="shared" si="94"/>
        <v>#DIV/0!</v>
      </c>
      <c r="N266" s="12" t="e">
        <f t="shared" si="95"/>
        <v>#DIV/0!</v>
      </c>
      <c r="O266" s="12" t="e">
        <f t="shared" si="96"/>
        <v>#DIV/0!</v>
      </c>
      <c r="P266" s="12" t="e">
        <f t="shared" si="97"/>
        <v>#DIV/0!</v>
      </c>
      <c r="Q266" s="12" t="e">
        <f t="shared" si="98"/>
        <v>#DIV/0!</v>
      </c>
      <c r="R266" s="12" t="e">
        <f t="shared" si="99"/>
        <v>#DIV/0!</v>
      </c>
    </row>
    <row r="267" spans="1:18" ht="12.75">
      <c r="A267" s="12" t="s">
        <v>370</v>
      </c>
      <c r="B267" s="12"/>
      <c r="C267" s="12"/>
      <c r="D267" s="53">
        <f t="shared" si="88"/>
        <v>300.5720020070246</v>
      </c>
      <c r="E267" s="54">
        <v>280</v>
      </c>
      <c r="F267" s="53">
        <v>286</v>
      </c>
      <c r="G267" s="55">
        <f t="shared" si="89"/>
        <v>5.0951055968617425</v>
      </c>
      <c r="H267" s="66">
        <v>1993</v>
      </c>
      <c r="I267" s="12">
        <f t="shared" si="90"/>
        <v>20.572002007024587</v>
      </c>
      <c r="J267" s="56">
        <f t="shared" si="91"/>
        <v>355.674962368289</v>
      </c>
      <c r="K267" s="12">
        <f t="shared" si="92"/>
        <v>366.3152112393377</v>
      </c>
      <c r="L267" s="12">
        <f t="shared" si="93"/>
        <v>369.86196086302056</v>
      </c>
      <c r="M267" s="12">
        <f t="shared" si="94"/>
        <v>373.40871048670346</v>
      </c>
      <c r="N267" s="12">
        <f t="shared" si="95"/>
        <v>376.9554601103864</v>
      </c>
      <c r="O267" s="12">
        <f t="shared" si="96"/>
        <v>380.50220973406925</v>
      </c>
      <c r="P267" s="12">
        <f t="shared" si="97"/>
        <v>384.04895935775215</v>
      </c>
      <c r="Q267" s="12">
        <f t="shared" si="98"/>
        <v>387.595708981435</v>
      </c>
      <c r="R267" s="12">
        <f t="shared" si="99"/>
        <v>391.14245860511795</v>
      </c>
    </row>
    <row r="268" spans="1:18" ht="12.75">
      <c r="A268" s="12" t="s">
        <v>371</v>
      </c>
      <c r="B268" s="12"/>
      <c r="C268" s="12"/>
      <c r="D268" s="53">
        <f t="shared" si="88"/>
        <v>170.06035665294925</v>
      </c>
      <c r="E268" s="54">
        <v>156</v>
      </c>
      <c r="F268" s="53">
        <v>160</v>
      </c>
      <c r="G268" s="55">
        <f t="shared" si="89"/>
        <v>6.287722908093286</v>
      </c>
      <c r="H268" s="66">
        <v>2916</v>
      </c>
      <c r="I268" s="12">
        <f t="shared" si="90"/>
        <v>14.060356652949245</v>
      </c>
      <c r="J268" s="56">
        <f t="shared" si="91"/>
        <v>201.6712208504801</v>
      </c>
      <c r="K268" s="12">
        <f t="shared" si="92"/>
        <v>207.6913574759945</v>
      </c>
      <c r="L268" s="12">
        <f t="shared" si="93"/>
        <v>209.69806968449933</v>
      </c>
      <c r="M268" s="12">
        <f t="shared" si="94"/>
        <v>211.7047818930041</v>
      </c>
      <c r="N268" s="12">
        <f t="shared" si="95"/>
        <v>213.71149410150892</v>
      </c>
      <c r="O268" s="12">
        <f t="shared" si="96"/>
        <v>215.71820631001373</v>
      </c>
      <c r="P268" s="12">
        <f t="shared" si="97"/>
        <v>217.72491851851854</v>
      </c>
      <c r="Q268" s="12">
        <f t="shared" si="98"/>
        <v>219.73163072702332</v>
      </c>
      <c r="R268" s="12">
        <f t="shared" si="99"/>
        <v>221.73834293552815</v>
      </c>
    </row>
    <row r="269" spans="1:18" ht="12.75">
      <c r="A269" s="13" t="s">
        <v>372</v>
      </c>
      <c r="B269" s="12"/>
      <c r="C269" s="12"/>
      <c r="D269" s="53" t="e">
        <f t="shared" si="88"/>
        <v>#DIV/0!</v>
      </c>
      <c r="E269" s="54">
        <v>173</v>
      </c>
      <c r="F269" s="53">
        <v>177</v>
      </c>
      <c r="G269" s="55" t="e">
        <f t="shared" si="89"/>
        <v>#DIV/0!</v>
      </c>
      <c r="H269" s="65"/>
      <c r="I269" s="12" t="e">
        <f t="shared" si="90"/>
        <v>#DIV/0!</v>
      </c>
      <c r="J269" s="56" t="e">
        <f t="shared" si="91"/>
        <v>#DIV/0!</v>
      </c>
      <c r="K269" s="12" t="e">
        <f t="shared" si="92"/>
        <v>#DIV/0!</v>
      </c>
      <c r="L269" s="12" t="e">
        <f t="shared" si="93"/>
        <v>#DIV/0!</v>
      </c>
      <c r="M269" s="12" t="e">
        <f t="shared" si="94"/>
        <v>#DIV/0!</v>
      </c>
      <c r="N269" s="12" t="e">
        <f t="shared" si="95"/>
        <v>#DIV/0!</v>
      </c>
      <c r="O269" s="12" t="e">
        <f t="shared" si="96"/>
        <v>#DIV/0!</v>
      </c>
      <c r="P269" s="12" t="e">
        <f t="shared" si="97"/>
        <v>#DIV/0!</v>
      </c>
      <c r="Q269" s="12" t="e">
        <f t="shared" si="98"/>
        <v>#DIV/0!</v>
      </c>
      <c r="R269" s="12" t="e">
        <f t="shared" si="99"/>
        <v>#DIV/0!</v>
      </c>
    </row>
    <row r="270" spans="1:18" ht="12.75">
      <c r="A270" s="13" t="s">
        <v>373</v>
      </c>
      <c r="B270" s="12"/>
      <c r="C270" s="12"/>
      <c r="D270" s="53" t="e">
        <f t="shared" si="88"/>
        <v>#DIV/0!</v>
      </c>
      <c r="E270" s="54">
        <v>100</v>
      </c>
      <c r="F270" s="53">
        <v>102</v>
      </c>
      <c r="G270" s="55" t="e">
        <f t="shared" si="89"/>
        <v>#DIV/0!</v>
      </c>
      <c r="H270" s="65"/>
      <c r="I270" s="12" t="e">
        <f t="shared" si="90"/>
        <v>#DIV/0!</v>
      </c>
      <c r="J270" s="56" t="e">
        <f t="shared" si="91"/>
        <v>#DIV/0!</v>
      </c>
      <c r="K270" s="12" t="e">
        <f t="shared" si="92"/>
        <v>#DIV/0!</v>
      </c>
      <c r="L270" s="12" t="e">
        <f t="shared" si="93"/>
        <v>#DIV/0!</v>
      </c>
      <c r="M270" s="12" t="e">
        <f t="shared" si="94"/>
        <v>#DIV/0!</v>
      </c>
      <c r="N270" s="12" t="e">
        <f t="shared" si="95"/>
        <v>#DIV/0!</v>
      </c>
      <c r="O270" s="12" t="e">
        <f t="shared" si="96"/>
        <v>#DIV/0!</v>
      </c>
      <c r="P270" s="12" t="e">
        <f t="shared" si="97"/>
        <v>#DIV/0!</v>
      </c>
      <c r="Q270" s="12" t="e">
        <f t="shared" si="98"/>
        <v>#DIV/0!</v>
      </c>
      <c r="R270" s="12" t="e">
        <f t="shared" si="99"/>
        <v>#DIV/0!</v>
      </c>
    </row>
    <row r="271" spans="1:18" ht="12.75">
      <c r="A271" s="13" t="s">
        <v>374</v>
      </c>
      <c r="B271" s="12"/>
      <c r="C271" s="12"/>
      <c r="D271" s="53" t="e">
        <f t="shared" si="88"/>
        <v>#DIV/0!</v>
      </c>
      <c r="E271" s="54">
        <v>346</v>
      </c>
      <c r="F271" s="53">
        <v>354</v>
      </c>
      <c r="G271" s="55" t="e">
        <f t="shared" si="89"/>
        <v>#DIV/0!</v>
      </c>
      <c r="H271" s="65"/>
      <c r="I271" s="12" t="e">
        <f t="shared" si="90"/>
        <v>#DIV/0!</v>
      </c>
      <c r="J271" s="56" t="e">
        <f t="shared" si="91"/>
        <v>#DIV/0!</v>
      </c>
      <c r="K271" s="12" t="e">
        <f t="shared" si="92"/>
        <v>#DIV/0!</v>
      </c>
      <c r="L271" s="12" t="e">
        <f t="shared" si="93"/>
        <v>#DIV/0!</v>
      </c>
      <c r="M271" s="12" t="e">
        <f t="shared" si="94"/>
        <v>#DIV/0!</v>
      </c>
      <c r="N271" s="12" t="e">
        <f t="shared" si="95"/>
        <v>#DIV/0!</v>
      </c>
      <c r="O271" s="12" t="e">
        <f t="shared" si="96"/>
        <v>#DIV/0!</v>
      </c>
      <c r="P271" s="12" t="e">
        <f t="shared" si="97"/>
        <v>#DIV/0!</v>
      </c>
      <c r="Q271" s="12" t="e">
        <f t="shared" si="98"/>
        <v>#DIV/0!</v>
      </c>
      <c r="R271" s="12" t="e">
        <f t="shared" si="99"/>
        <v>#DIV/0!</v>
      </c>
    </row>
    <row r="272" spans="1:18" ht="12.75">
      <c r="A272" s="13" t="s">
        <v>375</v>
      </c>
      <c r="B272" s="12"/>
      <c r="C272" s="12"/>
      <c r="D272" s="53" t="e">
        <f t="shared" si="88"/>
        <v>#DIV/0!</v>
      </c>
      <c r="E272" s="54">
        <v>84</v>
      </c>
      <c r="F272" s="53">
        <v>86</v>
      </c>
      <c r="G272" s="55" t="e">
        <f t="shared" si="89"/>
        <v>#DIV/0!</v>
      </c>
      <c r="H272" s="65"/>
      <c r="I272" s="12" t="e">
        <f t="shared" si="90"/>
        <v>#DIV/0!</v>
      </c>
      <c r="J272" s="56" t="e">
        <f t="shared" si="91"/>
        <v>#DIV/0!</v>
      </c>
      <c r="K272" s="12" t="e">
        <f t="shared" si="92"/>
        <v>#DIV/0!</v>
      </c>
      <c r="L272" s="12" t="e">
        <f t="shared" si="93"/>
        <v>#DIV/0!</v>
      </c>
      <c r="M272" s="12" t="e">
        <f t="shared" si="94"/>
        <v>#DIV/0!</v>
      </c>
      <c r="N272" s="12" t="e">
        <f t="shared" si="95"/>
        <v>#DIV/0!</v>
      </c>
      <c r="O272" s="12" t="e">
        <f t="shared" si="96"/>
        <v>#DIV/0!</v>
      </c>
      <c r="P272" s="12" t="e">
        <f t="shared" si="97"/>
        <v>#DIV/0!</v>
      </c>
      <c r="Q272" s="12" t="e">
        <f t="shared" si="98"/>
        <v>#DIV/0!</v>
      </c>
      <c r="R272" s="12" t="e">
        <f t="shared" si="99"/>
        <v>#DIV/0!</v>
      </c>
    </row>
    <row r="273" spans="1:18" ht="12.75">
      <c r="A273" s="25" t="s">
        <v>376</v>
      </c>
      <c r="B273" s="12"/>
      <c r="C273" s="12"/>
      <c r="D273" s="53" t="e">
        <f t="shared" si="88"/>
        <v>#DIV/0!</v>
      </c>
      <c r="E273" s="54">
        <v>108</v>
      </c>
      <c r="F273" s="53">
        <v>110</v>
      </c>
      <c r="G273" s="55" t="e">
        <f t="shared" si="89"/>
        <v>#DIV/0!</v>
      </c>
      <c r="H273" s="65"/>
      <c r="I273" s="12" t="e">
        <f t="shared" si="90"/>
        <v>#DIV/0!</v>
      </c>
      <c r="J273" s="56" t="e">
        <f t="shared" si="91"/>
        <v>#DIV/0!</v>
      </c>
      <c r="K273" s="12" t="e">
        <f t="shared" si="92"/>
        <v>#DIV/0!</v>
      </c>
      <c r="L273" s="12" t="e">
        <f t="shared" si="93"/>
        <v>#DIV/0!</v>
      </c>
      <c r="M273" s="12" t="e">
        <f t="shared" si="94"/>
        <v>#DIV/0!</v>
      </c>
      <c r="N273" s="12" t="e">
        <f t="shared" si="95"/>
        <v>#DIV/0!</v>
      </c>
      <c r="O273" s="12" t="e">
        <f t="shared" si="96"/>
        <v>#DIV/0!</v>
      </c>
      <c r="P273" s="12" t="e">
        <f t="shared" si="97"/>
        <v>#DIV/0!</v>
      </c>
      <c r="Q273" s="12" t="e">
        <f t="shared" si="98"/>
        <v>#DIV/0!</v>
      </c>
      <c r="R273" s="12" t="e">
        <f t="shared" si="99"/>
        <v>#DIV/0!</v>
      </c>
    </row>
    <row r="274" spans="1:18" ht="12.75">
      <c r="A274" s="13" t="s">
        <v>377</v>
      </c>
      <c r="B274" s="12"/>
      <c r="C274" s="12"/>
      <c r="D274" s="53" t="e">
        <f t="shared" si="88"/>
        <v>#DIV/0!</v>
      </c>
      <c r="E274" s="54">
        <v>104</v>
      </c>
      <c r="F274" s="53">
        <v>106</v>
      </c>
      <c r="G274" s="55" t="e">
        <f t="shared" si="89"/>
        <v>#DIV/0!</v>
      </c>
      <c r="H274" s="65"/>
      <c r="I274" s="12" t="e">
        <f t="shared" si="90"/>
        <v>#DIV/0!</v>
      </c>
      <c r="J274" s="56" t="e">
        <f t="shared" si="91"/>
        <v>#DIV/0!</v>
      </c>
      <c r="K274" s="12" t="e">
        <f t="shared" si="92"/>
        <v>#DIV/0!</v>
      </c>
      <c r="L274" s="12" t="e">
        <f t="shared" si="93"/>
        <v>#DIV/0!</v>
      </c>
      <c r="M274" s="12" t="e">
        <f t="shared" si="94"/>
        <v>#DIV/0!</v>
      </c>
      <c r="N274" s="12" t="e">
        <f t="shared" si="95"/>
        <v>#DIV/0!</v>
      </c>
      <c r="O274" s="12" t="e">
        <f t="shared" si="96"/>
        <v>#DIV/0!</v>
      </c>
      <c r="P274" s="12" t="e">
        <f t="shared" si="97"/>
        <v>#DIV/0!</v>
      </c>
      <c r="Q274" s="12" t="e">
        <f t="shared" si="98"/>
        <v>#DIV/0!</v>
      </c>
      <c r="R274" s="12" t="e">
        <f t="shared" si="99"/>
        <v>#DIV/0!</v>
      </c>
    </row>
    <row r="275" spans="1:18" s="24" customFormat="1" ht="21.75" customHeight="1">
      <c r="A275" s="73" t="s">
        <v>378</v>
      </c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</row>
    <row r="276" spans="1:18" ht="12.75">
      <c r="A276" s="12" t="s">
        <v>379</v>
      </c>
      <c r="B276" s="12"/>
      <c r="C276" s="12"/>
      <c r="D276" s="53">
        <f>E276+I276</f>
        <v>531.0625</v>
      </c>
      <c r="E276" s="54">
        <v>467</v>
      </c>
      <c r="F276" s="53">
        <v>477</v>
      </c>
      <c r="G276" s="55">
        <f>D276*100/F276-100</f>
        <v>11.333857442348005</v>
      </c>
      <c r="H276" s="66">
        <v>640</v>
      </c>
      <c r="I276" s="12">
        <f>I$5/H276</f>
        <v>64.0625</v>
      </c>
      <c r="J276" s="56">
        <f>D276*1.18+1</f>
        <v>627.65375</v>
      </c>
      <c r="K276" s="12">
        <f>D276*1.03*1.18+1</f>
        <v>646.4533624999999</v>
      </c>
      <c r="L276" s="12">
        <f>D276*1.04*1.18+1</f>
        <v>652.7199</v>
      </c>
      <c r="M276" s="12">
        <f>D276*1.05*1.18+1</f>
        <v>658.9864375</v>
      </c>
      <c r="N276" s="12">
        <f>D276*1.06*1.18+1</f>
        <v>665.252975</v>
      </c>
      <c r="O276" s="12">
        <f>D276*1.07*1.18+1</f>
        <v>671.5195125</v>
      </c>
      <c r="P276" s="12">
        <f>D276*1.08*1.18+1</f>
        <v>677.7860499999999</v>
      </c>
      <c r="Q276" s="12">
        <f>D276*1.09*1.18+1</f>
        <v>684.0525875000001</v>
      </c>
      <c r="R276" s="12">
        <f>D276*1.1*1.18+1</f>
        <v>690.319125</v>
      </c>
    </row>
    <row r="277" spans="1:18" ht="12.75">
      <c r="A277" s="12" t="s">
        <v>380</v>
      </c>
      <c r="B277" s="12"/>
      <c r="C277" s="12"/>
      <c r="D277" s="53">
        <f>E277+I277</f>
        <v>497.94152046783626</v>
      </c>
      <c r="E277" s="54">
        <v>438</v>
      </c>
      <c r="F277" s="53">
        <v>448</v>
      </c>
      <c r="G277" s="55">
        <f>D277*100/F277-100</f>
        <v>11.147660818713447</v>
      </c>
      <c r="H277" s="66">
        <v>684</v>
      </c>
      <c r="I277" s="12">
        <f>I$5/H277</f>
        <v>59.941520467836256</v>
      </c>
      <c r="J277" s="56">
        <f>D277*1.18+1</f>
        <v>588.5709941520468</v>
      </c>
      <c r="K277" s="12">
        <f>D277*1.03*1.18+1</f>
        <v>606.1981239766081</v>
      </c>
      <c r="L277" s="12">
        <f>D277*1.04*1.18+1</f>
        <v>612.0738339181287</v>
      </c>
      <c r="M277" s="12">
        <f>D277*1.05*1.18+1</f>
        <v>617.9495438596492</v>
      </c>
      <c r="N277" s="12">
        <f>D277*1.06*1.18+1</f>
        <v>623.8252538011695</v>
      </c>
      <c r="O277" s="12">
        <f>D277*1.07*1.18+1</f>
        <v>629.7009637426901</v>
      </c>
      <c r="P277" s="12">
        <f>D277*1.08*1.18+1</f>
        <v>635.5766736842105</v>
      </c>
      <c r="Q277" s="12">
        <f>D277*1.09*1.18+1</f>
        <v>641.452383625731</v>
      </c>
      <c r="R277" s="12">
        <f>D277*1.1*1.18+1</f>
        <v>647.3280935672516</v>
      </c>
    </row>
    <row r="278" spans="1:18" ht="12.75">
      <c r="A278" s="12" t="s">
        <v>381</v>
      </c>
      <c r="B278" s="12"/>
      <c r="C278" s="12"/>
      <c r="D278" s="53">
        <f>E278+I278</f>
        <v>406.953216374269</v>
      </c>
      <c r="E278" s="54">
        <v>359</v>
      </c>
      <c r="F278" s="53">
        <v>367</v>
      </c>
      <c r="G278" s="55">
        <f>D278*100/F278-100</f>
        <v>10.886434979364864</v>
      </c>
      <c r="H278" s="66">
        <v>855</v>
      </c>
      <c r="I278" s="12">
        <f>I$5/H278</f>
        <v>47.953216374269005</v>
      </c>
      <c r="J278" s="56">
        <f>D278*1.18+1</f>
        <v>481.2047953216374</v>
      </c>
      <c r="K278" s="12">
        <f>D278*1.03*1.18+1</f>
        <v>495.61093918128654</v>
      </c>
      <c r="L278" s="12">
        <f>D278*1.04*1.18+1</f>
        <v>500.4129871345029</v>
      </c>
      <c r="M278" s="12">
        <f>D278*1.05*1.18+1</f>
        <v>505.2150350877193</v>
      </c>
      <c r="N278" s="12">
        <f>D278*1.06*1.18+1</f>
        <v>510.0170830409357</v>
      </c>
      <c r="O278" s="12">
        <f>D278*1.07*1.18+1</f>
        <v>514.819130994152</v>
      </c>
      <c r="P278" s="12">
        <f>D278*1.08*1.18+1</f>
        <v>519.6211789473684</v>
      </c>
      <c r="Q278" s="12">
        <f>D278*1.09*1.18+1</f>
        <v>524.4232269005847</v>
      </c>
      <c r="R278" s="12">
        <f>D278*1.1*1.18+1</f>
        <v>529.2252748538012</v>
      </c>
    </row>
    <row r="279" spans="1:18" ht="12.75">
      <c r="A279" s="12" t="s">
        <v>382</v>
      </c>
      <c r="B279" s="12"/>
      <c r="C279" s="12"/>
      <c r="D279" s="53">
        <f>E279+I279</f>
        <v>358.25229741019217</v>
      </c>
      <c r="E279" s="54">
        <v>324</v>
      </c>
      <c r="F279" s="53">
        <v>331</v>
      </c>
      <c r="G279" s="55">
        <f>D279*100/F279-100</f>
        <v>8.233322480420597</v>
      </c>
      <c r="H279" s="66">
        <v>1197</v>
      </c>
      <c r="I279" s="12">
        <f>I$5/H279</f>
        <v>34.25229741019215</v>
      </c>
      <c r="J279" s="56">
        <f>D279*1.18+1</f>
        <v>423.73771094402673</v>
      </c>
      <c r="K279" s="12">
        <f>D279*1.03*1.18+1</f>
        <v>436.4198422723476</v>
      </c>
      <c r="L279" s="12">
        <f>D279*1.04*1.18+1</f>
        <v>440.6472193817878</v>
      </c>
      <c r="M279" s="12">
        <f>D279*1.05*1.18+1</f>
        <v>444.8745964912281</v>
      </c>
      <c r="N279" s="12">
        <f>D279*1.06*1.18+1</f>
        <v>449.1019736006684</v>
      </c>
      <c r="O279" s="12">
        <f>D279*1.07*1.18+1</f>
        <v>453.32935071010866</v>
      </c>
      <c r="P279" s="12">
        <f>D279*1.08*1.18+1</f>
        <v>457.55672781954894</v>
      </c>
      <c r="Q279" s="12">
        <f>D279*1.09*1.18+1</f>
        <v>461.78410492898917</v>
      </c>
      <c r="R279" s="12">
        <f>D279*1.1*1.18+1</f>
        <v>466.01148203842945</v>
      </c>
    </row>
    <row r="281" ht="12.75">
      <c r="A281" s="22"/>
    </row>
    <row r="283" spans="1:10" s="22" customFormat="1" ht="13.5" customHeight="1">
      <c r="A283" s="1"/>
      <c r="B283" s="1"/>
      <c r="C283" s="1"/>
      <c r="D283" s="27"/>
      <c r="E283" s="28"/>
      <c r="F283" s="27"/>
      <c r="G283" s="67"/>
      <c r="H283" s="30"/>
      <c r="J283" s="30"/>
    </row>
    <row r="284" spans="1:6" ht="12.75">
      <c r="A284" s="22"/>
      <c r="B284" s="26"/>
      <c r="C284" s="26"/>
      <c r="D284" s="39"/>
      <c r="E284" s="68"/>
      <c r="F284" s="39"/>
    </row>
  </sheetData>
  <mergeCells count="10">
    <mergeCell ref="A259:R259"/>
    <mergeCell ref="A275:R275"/>
    <mergeCell ref="A90:R90"/>
    <mergeCell ref="A101:R101"/>
    <mergeCell ref="A154:R154"/>
    <mergeCell ref="A199:R199"/>
    <mergeCell ref="A1:F1"/>
    <mergeCell ref="A2:F2"/>
    <mergeCell ref="A6:R6"/>
    <mergeCell ref="A54:R54"/>
  </mergeCells>
  <printOptions/>
  <pageMargins left="0.11805555555555555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4"/>
  <sheetViews>
    <sheetView workbookViewId="0" topLeftCell="A1">
      <selection activeCell="A6" sqref="A6"/>
    </sheetView>
  </sheetViews>
  <sheetFormatPr defaultColWidth="9.140625" defaultRowHeight="12.75"/>
  <cols>
    <col min="1" max="1" width="34.140625" style="1" customWidth="1"/>
    <col min="2" max="2" width="0" style="1" hidden="1" customWidth="1"/>
    <col min="3" max="3" width="8.140625" style="1" customWidth="1"/>
    <col min="4" max="4" width="8.140625" style="27" customWidth="1"/>
    <col min="5" max="5" width="0" style="28" hidden="1" customWidth="1"/>
    <col min="6" max="6" width="8.140625" style="27" customWidth="1"/>
    <col min="7" max="7" width="8.140625" style="29" customWidth="1"/>
    <col min="8" max="8" width="12.00390625" style="30" customWidth="1"/>
    <col min="9" max="9" width="8.140625" style="1" customWidth="1"/>
    <col min="10" max="10" width="8.140625" style="16" customWidth="1"/>
    <col min="11" max="20" width="8.140625" style="1" customWidth="1"/>
    <col min="21" max="243" width="11.57421875" style="1" customWidth="1"/>
    <col min="244" max="248" width="12.00390625" style="2" customWidth="1"/>
    <col min="249" max="251" width="12.00390625" style="3" customWidth="1"/>
    <col min="252" max="16384" width="12.57421875" style="0" customWidth="1"/>
  </cols>
  <sheetData>
    <row r="1" spans="1:18" ht="48.75" customHeight="1">
      <c r="A1" s="69" t="s">
        <v>401</v>
      </c>
      <c r="B1" s="69"/>
      <c r="C1" s="69"/>
      <c r="D1" s="69"/>
      <c r="E1" s="69"/>
      <c r="F1" s="69"/>
      <c r="G1" s="31"/>
      <c r="J1" s="32"/>
      <c r="K1" s="33"/>
      <c r="L1" s="33"/>
      <c r="M1" s="33"/>
      <c r="N1" s="33"/>
      <c r="O1" s="33"/>
      <c r="P1" s="33"/>
      <c r="Q1" s="33"/>
      <c r="R1" s="33"/>
    </row>
    <row r="2" spans="1:10" s="6" customFormat="1" ht="41.25" customHeight="1">
      <c r="A2" s="70" t="s">
        <v>0</v>
      </c>
      <c r="B2" s="70"/>
      <c r="C2" s="70"/>
      <c r="D2" s="70"/>
      <c r="E2" s="70"/>
      <c r="F2" s="70"/>
      <c r="G2" s="34"/>
      <c r="H2" s="35"/>
      <c r="J2" s="36"/>
    </row>
    <row r="3" spans="1:7" ht="16.5" customHeight="1">
      <c r="A3" s="7" t="s">
        <v>1</v>
      </c>
      <c r="B3" s="2"/>
      <c r="C3" s="2"/>
      <c r="D3" s="37"/>
      <c r="E3" s="38"/>
      <c r="F3" s="39"/>
      <c r="G3" s="31"/>
    </row>
    <row r="4" spans="1:20" ht="56.25" customHeight="1">
      <c r="A4" s="8" t="s">
        <v>2</v>
      </c>
      <c r="B4" s="9" t="s">
        <v>3</v>
      </c>
      <c r="C4" s="40" t="s">
        <v>384</v>
      </c>
      <c r="D4" s="41" t="s">
        <v>385</v>
      </c>
      <c r="E4" s="42" t="s">
        <v>386</v>
      </c>
      <c r="F4" s="41" t="s">
        <v>387</v>
      </c>
      <c r="G4" s="43" t="s">
        <v>388</v>
      </c>
      <c r="H4" s="44" t="s">
        <v>389</v>
      </c>
      <c r="I4" s="40" t="s">
        <v>390</v>
      </c>
      <c r="J4" s="45" t="s">
        <v>391</v>
      </c>
      <c r="K4" s="40" t="s">
        <v>392</v>
      </c>
      <c r="L4" s="40" t="s">
        <v>393</v>
      </c>
      <c r="M4" s="40" t="s">
        <v>394</v>
      </c>
      <c r="N4" s="40" t="s">
        <v>395</v>
      </c>
      <c r="O4" s="40" t="s">
        <v>396</v>
      </c>
      <c r="P4" s="40" t="s">
        <v>397</v>
      </c>
      <c r="Q4" s="40" t="s">
        <v>398</v>
      </c>
      <c r="R4" s="40" t="s">
        <v>399</v>
      </c>
      <c r="T4" s="2"/>
    </row>
    <row r="5" spans="1:18" ht="14.25" customHeight="1">
      <c r="A5" s="9"/>
      <c r="B5" s="9"/>
      <c r="C5" s="9"/>
      <c r="D5" s="46"/>
      <c r="E5" s="47"/>
      <c r="F5" s="46"/>
      <c r="G5" s="48"/>
      <c r="H5" s="49" t="s">
        <v>400</v>
      </c>
      <c r="I5" s="50">
        <v>38000</v>
      </c>
      <c r="J5" s="51"/>
      <c r="K5" s="52">
        <v>3</v>
      </c>
      <c r="L5" s="52">
        <v>4</v>
      </c>
      <c r="M5" s="52">
        <v>5</v>
      </c>
      <c r="N5" s="52">
        <v>6</v>
      </c>
      <c r="O5" s="52">
        <v>7</v>
      </c>
      <c r="P5" s="52">
        <v>8</v>
      </c>
      <c r="Q5" s="52">
        <v>9</v>
      </c>
      <c r="R5" s="52">
        <v>10</v>
      </c>
    </row>
    <row r="6" spans="1:18" ht="24" customHeight="1">
      <c r="A6" s="71" t="s">
        <v>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2.75" customHeight="1">
      <c r="A7" s="10" t="s">
        <v>6</v>
      </c>
      <c r="B7" s="10" t="s">
        <v>7</v>
      </c>
      <c r="C7" s="10"/>
      <c r="D7" s="53">
        <f aca="true" t="shared" si="0" ref="D7:D34">E7+I7</f>
        <v>218746.07692307694</v>
      </c>
      <c r="E7" s="54">
        <v>215823</v>
      </c>
      <c r="F7" s="53">
        <v>220621</v>
      </c>
      <c r="G7" s="55">
        <f aca="true" t="shared" si="1" ref="G7:G53">D7*100/F7-100</f>
        <v>-0.849838898800698</v>
      </c>
      <c r="H7" s="49">
        <v>13</v>
      </c>
      <c r="I7" s="12">
        <f aca="true" t="shared" si="2" ref="I7:I53">I$5/H7</f>
        <v>2923.076923076923</v>
      </c>
      <c r="J7" s="56">
        <f aca="true" t="shared" si="3" ref="J7:J53">D7*1.18+1</f>
        <v>258121.37076923077</v>
      </c>
      <c r="K7" s="12">
        <f>D7*1.03*1.18</f>
        <v>265863.9818923077</v>
      </c>
      <c r="L7" s="12">
        <f aca="true" t="shared" si="4" ref="L7:L53">D7*1.04*1.18+1</f>
        <v>268446.1856</v>
      </c>
      <c r="M7" s="12">
        <f aca="true" t="shared" si="5" ref="M7:M53">D7*1.05*1.18+1</f>
        <v>271027.38930769236</v>
      </c>
      <c r="N7" s="12">
        <f aca="true" t="shared" si="6" ref="N7:N53">D7*1.06*1.18+1</f>
        <v>273608.5930153846</v>
      </c>
      <c r="O7" s="12">
        <f aca="true" t="shared" si="7" ref="O7:O53">D7*1.07*1.18+1</f>
        <v>276189.79672307696</v>
      </c>
      <c r="P7" s="12">
        <f>E7*1.08*1.18+1</f>
        <v>275045.8312</v>
      </c>
      <c r="Q7" s="12">
        <f aca="true" t="shared" si="8" ref="Q7:Q53">D7*1.09*1.18+1</f>
        <v>281352.20413846156</v>
      </c>
      <c r="R7" s="12">
        <f aca="true" t="shared" si="9" ref="R7:R53">D7*1.1*1.18+1</f>
        <v>283933.4078461539</v>
      </c>
    </row>
    <row r="8" spans="1:18" ht="13.5" customHeight="1">
      <c r="A8" s="10" t="s">
        <v>8</v>
      </c>
      <c r="B8" s="10" t="s">
        <v>9</v>
      </c>
      <c r="C8" s="10"/>
      <c r="D8" s="53">
        <f t="shared" si="0"/>
        <v>181548.07692307694</v>
      </c>
      <c r="E8" s="54">
        <v>178625</v>
      </c>
      <c r="F8" s="53">
        <v>182597</v>
      </c>
      <c r="G8" s="55">
        <f t="shared" si="1"/>
        <v>-0.5744470483759727</v>
      </c>
      <c r="H8" s="49">
        <v>13</v>
      </c>
      <c r="I8" s="12">
        <f t="shared" si="2"/>
        <v>2923.076923076923</v>
      </c>
      <c r="J8" s="56">
        <f t="shared" si="3"/>
        <v>214227.73076923078</v>
      </c>
      <c r="K8" s="12">
        <f aca="true" t="shared" si="10" ref="K8:K53">D8*1.03*1.18+1</f>
        <v>220654.5326923077</v>
      </c>
      <c r="L8" s="12">
        <f t="shared" si="4"/>
        <v>222796.80000000002</v>
      </c>
      <c r="M8" s="12">
        <f t="shared" si="5"/>
        <v>224939.0673076923</v>
      </c>
      <c r="N8" s="12">
        <f t="shared" si="6"/>
        <v>227081.33461538464</v>
      </c>
      <c r="O8" s="12">
        <f t="shared" si="7"/>
        <v>229223.60192307696</v>
      </c>
      <c r="P8" s="12">
        <f aca="true" t="shared" si="11" ref="P8:P53">D8*1.08*1.18+1</f>
        <v>231365.86923076923</v>
      </c>
      <c r="Q8" s="12">
        <f t="shared" si="8"/>
        <v>233508.13653846155</v>
      </c>
      <c r="R8" s="12">
        <f t="shared" si="9"/>
        <v>235650.40384615387</v>
      </c>
    </row>
    <row r="9" spans="1:18" ht="13.5" customHeight="1">
      <c r="A9" s="10" t="s">
        <v>10</v>
      </c>
      <c r="B9" s="10" t="s">
        <v>11</v>
      </c>
      <c r="C9" s="10"/>
      <c r="D9" s="53">
        <f t="shared" si="0"/>
        <v>20610.506329113923</v>
      </c>
      <c r="E9" s="54">
        <v>20370</v>
      </c>
      <c r="F9" s="53">
        <v>20823</v>
      </c>
      <c r="G9" s="55">
        <f t="shared" si="1"/>
        <v>-1.020475776238186</v>
      </c>
      <c r="H9" s="49">
        <v>158</v>
      </c>
      <c r="I9" s="12">
        <f t="shared" si="2"/>
        <v>240.50632911392404</v>
      </c>
      <c r="J9" s="56">
        <f t="shared" si="3"/>
        <v>24321.39746835443</v>
      </c>
      <c r="K9" s="12">
        <f t="shared" si="10"/>
        <v>25051.00939240506</v>
      </c>
      <c r="L9" s="12">
        <f t="shared" si="4"/>
        <v>25294.213367088607</v>
      </c>
      <c r="M9" s="12">
        <f t="shared" si="5"/>
        <v>25537.41734177215</v>
      </c>
      <c r="N9" s="12">
        <f t="shared" si="6"/>
        <v>25780.621316455694</v>
      </c>
      <c r="O9" s="12">
        <f t="shared" si="7"/>
        <v>26023.825291139237</v>
      </c>
      <c r="P9" s="12">
        <f t="shared" si="11"/>
        <v>26267.02926582278</v>
      </c>
      <c r="Q9" s="12">
        <f t="shared" si="8"/>
        <v>26510.233240506328</v>
      </c>
      <c r="R9" s="12">
        <f t="shared" si="9"/>
        <v>26753.437215189875</v>
      </c>
    </row>
    <row r="10" spans="1:18" ht="12.75" customHeight="1">
      <c r="A10" s="10" t="s">
        <v>12</v>
      </c>
      <c r="B10" s="11" t="s">
        <v>13</v>
      </c>
      <c r="C10" s="11"/>
      <c r="D10" s="53">
        <f t="shared" si="0"/>
        <v>78331.51515151515</v>
      </c>
      <c r="E10" s="57">
        <v>77180</v>
      </c>
      <c r="F10" s="58">
        <v>78896</v>
      </c>
      <c r="G10" s="55">
        <f t="shared" si="1"/>
        <v>-0.7154796801927148</v>
      </c>
      <c r="H10" s="49">
        <v>33</v>
      </c>
      <c r="I10" s="12">
        <f t="shared" si="2"/>
        <v>1151.5151515151515</v>
      </c>
      <c r="J10" s="56">
        <f t="shared" si="3"/>
        <v>92432.18787878788</v>
      </c>
      <c r="K10" s="12">
        <f t="shared" si="10"/>
        <v>95205.1235151515</v>
      </c>
      <c r="L10" s="12">
        <f t="shared" si="4"/>
        <v>96129.43539393939</v>
      </c>
      <c r="M10" s="12">
        <f t="shared" si="5"/>
        <v>97053.74727272727</v>
      </c>
      <c r="N10" s="12">
        <f t="shared" si="6"/>
        <v>97978.05915151515</v>
      </c>
      <c r="O10" s="12">
        <f t="shared" si="7"/>
        <v>98902.37103030304</v>
      </c>
      <c r="P10" s="12">
        <f t="shared" si="11"/>
        <v>99826.68290909092</v>
      </c>
      <c r="Q10" s="12">
        <f t="shared" si="8"/>
        <v>100750.99478787878</v>
      </c>
      <c r="R10" s="12">
        <f t="shared" si="9"/>
        <v>101675.30666666667</v>
      </c>
    </row>
    <row r="11" spans="1:18" ht="12.75" customHeight="1">
      <c r="A11" s="10" t="s">
        <v>14</v>
      </c>
      <c r="B11" s="11" t="s">
        <v>15</v>
      </c>
      <c r="C11" s="11"/>
      <c r="D11" s="53">
        <f t="shared" si="0"/>
        <v>84456.51515151515</v>
      </c>
      <c r="E11" s="57">
        <v>83305</v>
      </c>
      <c r="F11" s="58">
        <v>85157</v>
      </c>
      <c r="G11" s="55">
        <f t="shared" si="1"/>
        <v>-0.8225804672368042</v>
      </c>
      <c r="H11" s="49">
        <v>33</v>
      </c>
      <c r="I11" s="12">
        <f t="shared" si="2"/>
        <v>1151.5151515151515</v>
      </c>
      <c r="J11" s="56">
        <f t="shared" si="3"/>
        <v>99659.68787878787</v>
      </c>
      <c r="K11" s="12">
        <f t="shared" si="10"/>
        <v>102649.44851515151</v>
      </c>
      <c r="L11" s="12">
        <f t="shared" si="4"/>
        <v>103646.03539393938</v>
      </c>
      <c r="M11" s="12">
        <f t="shared" si="5"/>
        <v>104642.62227272727</v>
      </c>
      <c r="N11" s="12">
        <f t="shared" si="6"/>
        <v>105639.20915151516</v>
      </c>
      <c r="O11" s="12">
        <f t="shared" si="7"/>
        <v>106635.79603030304</v>
      </c>
      <c r="P11" s="12">
        <f t="shared" si="11"/>
        <v>107632.38290909091</v>
      </c>
      <c r="Q11" s="12">
        <f t="shared" si="8"/>
        <v>108628.96978787878</v>
      </c>
      <c r="R11" s="12">
        <f t="shared" si="9"/>
        <v>109625.55666666667</v>
      </c>
    </row>
    <row r="12" spans="1:18" ht="13.5" customHeight="1">
      <c r="A12" s="10" t="s">
        <v>16</v>
      </c>
      <c r="B12" s="11" t="s">
        <v>17</v>
      </c>
      <c r="C12" s="11"/>
      <c r="D12" s="53">
        <f t="shared" si="0"/>
        <v>93121.51515151515</v>
      </c>
      <c r="E12" s="57">
        <v>91970</v>
      </c>
      <c r="F12" s="58">
        <v>94015</v>
      </c>
      <c r="G12" s="55">
        <f t="shared" si="1"/>
        <v>-0.9503641424079632</v>
      </c>
      <c r="H12" s="49">
        <v>33</v>
      </c>
      <c r="I12" s="12">
        <f t="shared" si="2"/>
        <v>1151.5151515151515</v>
      </c>
      <c r="J12" s="56">
        <f t="shared" si="3"/>
        <v>109884.38787878788</v>
      </c>
      <c r="K12" s="12">
        <f t="shared" si="10"/>
        <v>113180.88951515152</v>
      </c>
      <c r="L12" s="12">
        <f t="shared" si="4"/>
        <v>114279.72339393939</v>
      </c>
      <c r="M12" s="12">
        <f t="shared" si="5"/>
        <v>115378.55727272727</v>
      </c>
      <c r="N12" s="12">
        <f t="shared" si="6"/>
        <v>116477.39115151514</v>
      </c>
      <c r="O12" s="12">
        <f t="shared" si="7"/>
        <v>117576.22503030305</v>
      </c>
      <c r="P12" s="12">
        <f t="shared" si="11"/>
        <v>118675.05890909092</v>
      </c>
      <c r="Q12" s="12">
        <f t="shared" si="8"/>
        <v>119773.8927878788</v>
      </c>
      <c r="R12" s="12">
        <f t="shared" si="9"/>
        <v>120872.72666666667</v>
      </c>
    </row>
    <row r="13" spans="1:18" ht="16.5" customHeight="1">
      <c r="A13" s="10" t="s">
        <v>18</v>
      </c>
      <c r="B13" s="11" t="s">
        <v>19</v>
      </c>
      <c r="C13" s="11"/>
      <c r="D13" s="53">
        <f t="shared" si="0"/>
        <v>54050.829268292684</v>
      </c>
      <c r="E13" s="57">
        <v>53124</v>
      </c>
      <c r="F13" s="58">
        <v>54306</v>
      </c>
      <c r="G13" s="55">
        <f t="shared" si="1"/>
        <v>-0.46987576272846354</v>
      </c>
      <c r="H13" s="49">
        <v>41</v>
      </c>
      <c r="I13" s="12">
        <f t="shared" si="2"/>
        <v>926.829268292683</v>
      </c>
      <c r="J13" s="56">
        <f t="shared" si="3"/>
        <v>63780.97853658536</v>
      </c>
      <c r="K13" s="12">
        <f t="shared" si="10"/>
        <v>65694.37789268293</v>
      </c>
      <c r="L13" s="12">
        <f t="shared" si="4"/>
        <v>66332.17767804879</v>
      </c>
      <c r="M13" s="12">
        <f t="shared" si="5"/>
        <v>66969.97746341463</v>
      </c>
      <c r="N13" s="12">
        <f t="shared" si="6"/>
        <v>67607.77724878049</v>
      </c>
      <c r="O13" s="12">
        <f t="shared" si="7"/>
        <v>68245.57703414634</v>
      </c>
      <c r="P13" s="12">
        <f t="shared" si="11"/>
        <v>68883.3768195122</v>
      </c>
      <c r="Q13" s="12">
        <f t="shared" si="8"/>
        <v>69521.17660487806</v>
      </c>
      <c r="R13" s="12">
        <f t="shared" si="9"/>
        <v>70158.9763902439</v>
      </c>
    </row>
    <row r="14" spans="1:18" ht="16.5" customHeight="1">
      <c r="A14" s="10" t="s">
        <v>20</v>
      </c>
      <c r="B14" s="11" t="s">
        <v>19</v>
      </c>
      <c r="C14" s="11"/>
      <c r="D14" s="53">
        <f t="shared" si="0"/>
        <v>44744.829268292684</v>
      </c>
      <c r="E14" s="57">
        <v>43818</v>
      </c>
      <c r="F14" s="58">
        <v>44792</v>
      </c>
      <c r="G14" s="55">
        <f t="shared" si="1"/>
        <v>-0.10531061731407476</v>
      </c>
      <c r="H14" s="49">
        <v>41</v>
      </c>
      <c r="I14" s="12">
        <f t="shared" si="2"/>
        <v>926.829268292683</v>
      </c>
      <c r="J14" s="56">
        <f t="shared" si="3"/>
        <v>52799.898536585366</v>
      </c>
      <c r="K14" s="12">
        <f t="shared" si="10"/>
        <v>54383.865492682926</v>
      </c>
      <c r="L14" s="12">
        <f t="shared" si="4"/>
        <v>54911.85447804879</v>
      </c>
      <c r="M14" s="12">
        <f t="shared" si="5"/>
        <v>55439.84346341463</v>
      </c>
      <c r="N14" s="12">
        <f t="shared" si="6"/>
        <v>55967.832448780486</v>
      </c>
      <c r="O14" s="12">
        <f t="shared" si="7"/>
        <v>56495.821434146346</v>
      </c>
      <c r="P14" s="12">
        <f t="shared" si="11"/>
        <v>57023.81041951219</v>
      </c>
      <c r="Q14" s="12">
        <f t="shared" si="8"/>
        <v>57551.79940487805</v>
      </c>
      <c r="R14" s="12">
        <f t="shared" si="9"/>
        <v>58079.788390243906</v>
      </c>
    </row>
    <row r="15" spans="1:18" ht="16.5" customHeight="1">
      <c r="A15" s="10" t="s">
        <v>21</v>
      </c>
      <c r="B15" s="11"/>
      <c r="C15" s="11"/>
      <c r="D15" s="53">
        <f t="shared" si="0"/>
        <v>45614.829268292684</v>
      </c>
      <c r="E15" s="57">
        <v>44688</v>
      </c>
      <c r="F15" s="58">
        <v>45681</v>
      </c>
      <c r="G15" s="55">
        <f t="shared" si="1"/>
        <v>-0.14485394739020307</v>
      </c>
      <c r="H15" s="49">
        <v>41</v>
      </c>
      <c r="I15" s="12">
        <f t="shared" si="2"/>
        <v>926.829268292683</v>
      </c>
      <c r="J15" s="56">
        <f t="shared" si="3"/>
        <v>53826.498536585364</v>
      </c>
      <c r="K15" s="12">
        <f t="shared" si="10"/>
        <v>55441.26349268293</v>
      </c>
      <c r="L15" s="12">
        <f t="shared" si="4"/>
        <v>55979.518478048776</v>
      </c>
      <c r="M15" s="12">
        <f t="shared" si="5"/>
        <v>56517.77346341463</v>
      </c>
      <c r="N15" s="12">
        <f t="shared" si="6"/>
        <v>57056.02844878048</v>
      </c>
      <c r="O15" s="12">
        <f t="shared" si="7"/>
        <v>57594.283434146346</v>
      </c>
      <c r="P15" s="12">
        <f t="shared" si="11"/>
        <v>58132.5384195122</v>
      </c>
      <c r="Q15" s="12">
        <f t="shared" si="8"/>
        <v>58670.79340487805</v>
      </c>
      <c r="R15" s="12">
        <f t="shared" si="9"/>
        <v>59209.04839024391</v>
      </c>
    </row>
    <row r="16" spans="1:18" ht="16.5" customHeight="1">
      <c r="A16" s="12" t="s">
        <v>22</v>
      </c>
      <c r="B16" s="11"/>
      <c r="C16" s="11"/>
      <c r="D16" s="53">
        <f t="shared" si="0"/>
        <v>130535.33333333333</v>
      </c>
      <c r="E16" s="57">
        <v>128952</v>
      </c>
      <c r="F16" s="58">
        <v>131819</v>
      </c>
      <c r="G16" s="55">
        <f t="shared" si="1"/>
        <v>-0.9738100476157996</v>
      </c>
      <c r="H16" s="49">
        <v>24</v>
      </c>
      <c r="I16" s="12">
        <f t="shared" si="2"/>
        <v>1583.3333333333333</v>
      </c>
      <c r="J16" s="56">
        <f t="shared" si="3"/>
        <v>154032.69333333333</v>
      </c>
      <c r="K16" s="12">
        <f t="shared" si="10"/>
        <v>158653.64413333332</v>
      </c>
      <c r="L16" s="12">
        <f t="shared" si="4"/>
        <v>160193.96106666667</v>
      </c>
      <c r="M16" s="12">
        <f t="shared" si="5"/>
        <v>161734.278</v>
      </c>
      <c r="N16" s="12">
        <f t="shared" si="6"/>
        <v>163274.59493333334</v>
      </c>
      <c r="O16" s="12">
        <f t="shared" si="7"/>
        <v>164814.91186666666</v>
      </c>
      <c r="P16" s="12">
        <f t="shared" si="11"/>
        <v>166355.22879999998</v>
      </c>
      <c r="Q16" s="12">
        <f t="shared" si="8"/>
        <v>167895.54573333333</v>
      </c>
      <c r="R16" s="12">
        <f t="shared" si="9"/>
        <v>169435.86266666665</v>
      </c>
    </row>
    <row r="17" spans="1:18" ht="16.5" customHeight="1">
      <c r="A17" s="13" t="s">
        <v>23</v>
      </c>
      <c r="B17" s="11"/>
      <c r="C17" s="11"/>
      <c r="D17" s="53">
        <f t="shared" si="0"/>
        <v>130535.33333333333</v>
      </c>
      <c r="E17" s="57">
        <v>128952</v>
      </c>
      <c r="F17" s="58">
        <v>131819</v>
      </c>
      <c r="G17" s="55">
        <f t="shared" si="1"/>
        <v>-0.9738100476157996</v>
      </c>
      <c r="H17" s="49">
        <v>24</v>
      </c>
      <c r="I17" s="12">
        <f t="shared" si="2"/>
        <v>1583.3333333333333</v>
      </c>
      <c r="J17" s="56">
        <f t="shared" si="3"/>
        <v>154032.69333333333</v>
      </c>
      <c r="K17" s="12">
        <f t="shared" si="10"/>
        <v>158653.64413333332</v>
      </c>
      <c r="L17" s="12">
        <f t="shared" si="4"/>
        <v>160193.96106666667</v>
      </c>
      <c r="M17" s="12">
        <f t="shared" si="5"/>
        <v>161734.278</v>
      </c>
      <c r="N17" s="12">
        <f t="shared" si="6"/>
        <v>163274.59493333334</v>
      </c>
      <c r="O17" s="12">
        <f t="shared" si="7"/>
        <v>164814.91186666666</v>
      </c>
      <c r="P17" s="12">
        <f t="shared" si="11"/>
        <v>166355.22879999998</v>
      </c>
      <c r="Q17" s="12">
        <f t="shared" si="8"/>
        <v>167895.54573333333</v>
      </c>
      <c r="R17" s="12">
        <f t="shared" si="9"/>
        <v>169435.86266666665</v>
      </c>
    </row>
    <row r="18" spans="1:18" ht="16.5" customHeight="1">
      <c r="A18" s="10" t="s">
        <v>24</v>
      </c>
      <c r="B18" s="11" t="s">
        <v>25</v>
      </c>
      <c r="C18" s="11"/>
      <c r="D18" s="53">
        <f t="shared" si="0"/>
        <v>115330.4074074074</v>
      </c>
      <c r="E18" s="57">
        <v>113923</v>
      </c>
      <c r="F18" s="58">
        <v>116456</v>
      </c>
      <c r="G18" s="55">
        <f t="shared" si="1"/>
        <v>-0.9665389439724805</v>
      </c>
      <c r="H18" s="49">
        <v>27</v>
      </c>
      <c r="I18" s="12">
        <f t="shared" si="2"/>
        <v>1407.4074074074074</v>
      </c>
      <c r="J18" s="56">
        <f t="shared" si="3"/>
        <v>136090.88074074071</v>
      </c>
      <c r="K18" s="12">
        <f t="shared" si="10"/>
        <v>140173.57716296296</v>
      </c>
      <c r="L18" s="12">
        <f t="shared" si="4"/>
        <v>141534.47597037037</v>
      </c>
      <c r="M18" s="12">
        <f t="shared" si="5"/>
        <v>142895.37477777776</v>
      </c>
      <c r="N18" s="12">
        <f t="shared" si="6"/>
        <v>144256.27358518518</v>
      </c>
      <c r="O18" s="12">
        <f t="shared" si="7"/>
        <v>145617.1723925926</v>
      </c>
      <c r="P18" s="12">
        <f t="shared" si="11"/>
        <v>146978.07119999998</v>
      </c>
      <c r="Q18" s="12">
        <f t="shared" si="8"/>
        <v>148338.97000740742</v>
      </c>
      <c r="R18" s="12">
        <f t="shared" si="9"/>
        <v>149699.8688148148</v>
      </c>
    </row>
    <row r="19" spans="1:18" ht="16.5" customHeight="1">
      <c r="A19" s="14" t="s">
        <v>26</v>
      </c>
      <c r="B19" s="11"/>
      <c r="C19" s="11"/>
      <c r="D19" s="53">
        <f t="shared" si="0"/>
        <v>119080.4074074074</v>
      </c>
      <c r="E19" s="57">
        <v>117673</v>
      </c>
      <c r="F19" s="58">
        <v>120290</v>
      </c>
      <c r="G19" s="55">
        <f t="shared" si="1"/>
        <v>-1.0055637148496146</v>
      </c>
      <c r="H19" s="49">
        <v>27</v>
      </c>
      <c r="I19" s="12">
        <f t="shared" si="2"/>
        <v>1407.4074074074074</v>
      </c>
      <c r="J19" s="56">
        <f t="shared" si="3"/>
        <v>140515.88074074071</v>
      </c>
      <c r="K19" s="12">
        <f t="shared" si="10"/>
        <v>144731.32716296296</v>
      </c>
      <c r="L19" s="12">
        <f t="shared" si="4"/>
        <v>146136.47597037037</v>
      </c>
      <c r="M19" s="12">
        <f t="shared" si="5"/>
        <v>147541.62477777776</v>
      </c>
      <c r="N19" s="12">
        <f t="shared" si="6"/>
        <v>148946.77358518518</v>
      </c>
      <c r="O19" s="12">
        <f t="shared" si="7"/>
        <v>150351.9223925926</v>
      </c>
      <c r="P19" s="12">
        <f t="shared" si="11"/>
        <v>151757.07119999998</v>
      </c>
      <c r="Q19" s="12">
        <f t="shared" si="8"/>
        <v>153162.22000740742</v>
      </c>
      <c r="R19" s="12">
        <f t="shared" si="9"/>
        <v>154567.3688148148</v>
      </c>
    </row>
    <row r="20" spans="1:18" ht="16.5" customHeight="1">
      <c r="A20" s="10" t="s">
        <v>27</v>
      </c>
      <c r="B20" s="11" t="s">
        <v>28</v>
      </c>
      <c r="C20" s="11"/>
      <c r="D20" s="53">
        <f t="shared" si="0"/>
        <v>64338.02702702703</v>
      </c>
      <c r="E20" s="57">
        <v>63311</v>
      </c>
      <c r="F20" s="58">
        <v>64719</v>
      </c>
      <c r="G20" s="55">
        <f t="shared" si="1"/>
        <v>-0.5886570759328293</v>
      </c>
      <c r="H20" s="49">
        <v>37</v>
      </c>
      <c r="I20" s="12">
        <f t="shared" si="2"/>
        <v>1027.027027027027</v>
      </c>
      <c r="J20" s="56">
        <f t="shared" si="3"/>
        <v>75919.87189189189</v>
      </c>
      <c r="K20" s="12">
        <f t="shared" si="10"/>
        <v>78197.43804864865</v>
      </c>
      <c r="L20" s="12">
        <f t="shared" si="4"/>
        <v>78956.62676756756</v>
      </c>
      <c r="M20" s="12">
        <f t="shared" si="5"/>
        <v>79715.81548648648</v>
      </c>
      <c r="N20" s="12">
        <f t="shared" si="6"/>
        <v>80475.0042054054</v>
      </c>
      <c r="O20" s="12">
        <f t="shared" si="7"/>
        <v>81234.19292432432</v>
      </c>
      <c r="P20" s="12">
        <f t="shared" si="11"/>
        <v>81993.38164324324</v>
      </c>
      <c r="Q20" s="12">
        <f t="shared" si="8"/>
        <v>82752.57036216215</v>
      </c>
      <c r="R20" s="12">
        <f t="shared" si="9"/>
        <v>83511.7590810811</v>
      </c>
    </row>
    <row r="21" spans="1:18" ht="16.5" customHeight="1">
      <c r="A21" s="10" t="s">
        <v>29</v>
      </c>
      <c r="B21" s="11" t="s">
        <v>30</v>
      </c>
      <c r="C21" s="11"/>
      <c r="D21" s="53">
        <f t="shared" si="0"/>
        <v>48080.829268292684</v>
      </c>
      <c r="E21" s="57">
        <v>47154</v>
      </c>
      <c r="F21" s="58">
        <v>48203</v>
      </c>
      <c r="G21" s="55">
        <f t="shared" si="1"/>
        <v>-0.2534504734296945</v>
      </c>
      <c r="H21" s="49">
        <v>41</v>
      </c>
      <c r="I21" s="12">
        <f t="shared" si="2"/>
        <v>926.829268292683</v>
      </c>
      <c r="J21" s="56">
        <f t="shared" si="3"/>
        <v>56736.37853658536</v>
      </c>
      <c r="K21" s="12">
        <f t="shared" si="10"/>
        <v>58438.43989268293</v>
      </c>
      <c r="L21" s="12">
        <f t="shared" si="4"/>
        <v>59005.79367804878</v>
      </c>
      <c r="M21" s="12">
        <f t="shared" si="5"/>
        <v>59573.147463414636</v>
      </c>
      <c r="N21" s="12">
        <f t="shared" si="6"/>
        <v>60140.50124878049</v>
      </c>
      <c r="O21" s="12">
        <f t="shared" si="7"/>
        <v>60707.85503414634</v>
      </c>
      <c r="P21" s="12">
        <f t="shared" si="11"/>
        <v>61275.2088195122</v>
      </c>
      <c r="Q21" s="12">
        <f t="shared" si="8"/>
        <v>61842.56260487805</v>
      </c>
      <c r="R21" s="12">
        <f t="shared" si="9"/>
        <v>62409.9163902439</v>
      </c>
    </row>
    <row r="22" spans="1:18" ht="16.5" customHeight="1">
      <c r="A22" s="10" t="s">
        <v>31</v>
      </c>
      <c r="B22" s="11"/>
      <c r="C22" s="11"/>
      <c r="D22" s="53">
        <f t="shared" si="0"/>
        <v>53518.829268292684</v>
      </c>
      <c r="E22" s="57">
        <v>52592</v>
      </c>
      <c r="F22" s="58">
        <v>53761</v>
      </c>
      <c r="G22" s="55">
        <f t="shared" si="1"/>
        <v>-0.4504580117693422</v>
      </c>
      <c r="H22" s="49">
        <v>41</v>
      </c>
      <c r="I22" s="12">
        <f t="shared" si="2"/>
        <v>926.829268292683</v>
      </c>
      <c r="J22" s="56">
        <f t="shared" si="3"/>
        <v>63153.218536585366</v>
      </c>
      <c r="K22" s="12">
        <f t="shared" si="10"/>
        <v>65047.78509268293</v>
      </c>
      <c r="L22" s="12">
        <f t="shared" si="4"/>
        <v>65679.30727804879</v>
      </c>
      <c r="M22" s="12">
        <f t="shared" si="5"/>
        <v>66310.82946341463</v>
      </c>
      <c r="N22" s="12">
        <f t="shared" si="6"/>
        <v>66942.35164878049</v>
      </c>
      <c r="O22" s="12">
        <f t="shared" si="7"/>
        <v>67573.87383414635</v>
      </c>
      <c r="P22" s="12">
        <f t="shared" si="11"/>
        <v>68205.3960195122</v>
      </c>
      <c r="Q22" s="12">
        <f t="shared" si="8"/>
        <v>68836.91820487805</v>
      </c>
      <c r="R22" s="12">
        <f t="shared" si="9"/>
        <v>69468.44039024391</v>
      </c>
    </row>
    <row r="23" spans="1:18" ht="16.5" customHeight="1">
      <c r="A23" s="10" t="s">
        <v>32</v>
      </c>
      <c r="B23" s="11"/>
      <c r="C23" s="11"/>
      <c r="D23" s="53">
        <f t="shared" si="0"/>
        <v>48242.829268292684</v>
      </c>
      <c r="E23" s="57">
        <v>47316</v>
      </c>
      <c r="F23" s="58">
        <v>48368</v>
      </c>
      <c r="G23" s="55">
        <f t="shared" si="1"/>
        <v>-0.2587883139830467</v>
      </c>
      <c r="H23" s="49">
        <v>41</v>
      </c>
      <c r="I23" s="12">
        <f t="shared" si="2"/>
        <v>926.829268292683</v>
      </c>
      <c r="J23" s="56">
        <f t="shared" si="3"/>
        <v>56927.538536585365</v>
      </c>
      <c r="K23" s="12">
        <f t="shared" si="10"/>
        <v>58635.334692682925</v>
      </c>
      <c r="L23" s="12">
        <f t="shared" si="4"/>
        <v>59204.60007804878</v>
      </c>
      <c r="M23" s="12">
        <f t="shared" si="5"/>
        <v>59773.86546341463</v>
      </c>
      <c r="N23" s="12">
        <f t="shared" si="6"/>
        <v>60343.130848780485</v>
      </c>
      <c r="O23" s="12">
        <f t="shared" si="7"/>
        <v>60912.39623414635</v>
      </c>
      <c r="P23" s="12">
        <f t="shared" si="11"/>
        <v>61481.6616195122</v>
      </c>
      <c r="Q23" s="12">
        <f t="shared" si="8"/>
        <v>62050.92700487805</v>
      </c>
      <c r="R23" s="12">
        <f t="shared" si="9"/>
        <v>62620.1923902439</v>
      </c>
    </row>
    <row r="24" spans="1:18" ht="16.5" customHeight="1">
      <c r="A24" s="10" t="s">
        <v>33</v>
      </c>
      <c r="B24" s="11" t="s">
        <v>34</v>
      </c>
      <c r="C24" s="11"/>
      <c r="D24" s="53">
        <f t="shared" si="0"/>
        <v>59702.510204081635</v>
      </c>
      <c r="E24" s="57">
        <v>58927</v>
      </c>
      <c r="F24" s="58">
        <v>60238</v>
      </c>
      <c r="G24" s="55">
        <f t="shared" si="1"/>
        <v>-0.8889567978989419</v>
      </c>
      <c r="H24" s="49">
        <v>49</v>
      </c>
      <c r="I24" s="12">
        <f t="shared" si="2"/>
        <v>775.5102040816327</v>
      </c>
      <c r="J24" s="56">
        <f t="shared" si="3"/>
        <v>70449.96204081633</v>
      </c>
      <c r="K24" s="12">
        <f t="shared" si="10"/>
        <v>72563.43090204083</v>
      </c>
      <c r="L24" s="12">
        <f t="shared" si="4"/>
        <v>73267.92052244899</v>
      </c>
      <c r="M24" s="12">
        <f t="shared" si="5"/>
        <v>73972.41014285714</v>
      </c>
      <c r="N24" s="12">
        <f t="shared" si="6"/>
        <v>74676.8997632653</v>
      </c>
      <c r="O24" s="12">
        <f t="shared" si="7"/>
        <v>75381.38938367346</v>
      </c>
      <c r="P24" s="12">
        <f t="shared" si="11"/>
        <v>76085.87900408164</v>
      </c>
      <c r="Q24" s="12">
        <f t="shared" si="8"/>
        <v>76790.3686244898</v>
      </c>
      <c r="R24" s="12">
        <f t="shared" si="9"/>
        <v>77494.85824489797</v>
      </c>
    </row>
    <row r="25" spans="1:18" ht="16.5" customHeight="1">
      <c r="A25" s="10" t="s">
        <v>35</v>
      </c>
      <c r="B25" s="11"/>
      <c r="C25" s="11"/>
      <c r="D25" s="53">
        <f t="shared" si="0"/>
        <v>70051.51020408163</v>
      </c>
      <c r="E25" s="57">
        <v>69276</v>
      </c>
      <c r="F25" s="58">
        <v>70816</v>
      </c>
      <c r="G25" s="55">
        <f t="shared" si="1"/>
        <v>-1.0795438826230992</v>
      </c>
      <c r="H25" s="49">
        <v>49</v>
      </c>
      <c r="I25" s="12">
        <f t="shared" si="2"/>
        <v>775.5102040816327</v>
      </c>
      <c r="J25" s="56">
        <f t="shared" si="3"/>
        <v>82661.78204081631</v>
      </c>
      <c r="K25" s="12">
        <f t="shared" si="10"/>
        <v>85141.60550204081</v>
      </c>
      <c r="L25" s="12">
        <f t="shared" si="4"/>
        <v>85968.21332244897</v>
      </c>
      <c r="M25" s="12">
        <f t="shared" si="5"/>
        <v>86794.82114285714</v>
      </c>
      <c r="N25" s="12">
        <f t="shared" si="6"/>
        <v>87621.4289632653</v>
      </c>
      <c r="O25" s="12">
        <f t="shared" si="7"/>
        <v>88448.03678367347</v>
      </c>
      <c r="P25" s="12">
        <f t="shared" si="11"/>
        <v>89274.64460408164</v>
      </c>
      <c r="Q25" s="12">
        <f t="shared" si="8"/>
        <v>90101.25242448978</v>
      </c>
      <c r="R25" s="12">
        <f t="shared" si="9"/>
        <v>90927.86024489795</v>
      </c>
    </row>
    <row r="26" spans="1:18" ht="16.5" customHeight="1">
      <c r="A26" s="10" t="s">
        <v>36</v>
      </c>
      <c r="B26" s="11" t="s">
        <v>37</v>
      </c>
      <c r="C26" s="11"/>
      <c r="D26" s="53">
        <f t="shared" si="0"/>
        <v>21560.75</v>
      </c>
      <c r="E26" s="57">
        <v>20967</v>
      </c>
      <c r="F26" s="58">
        <v>21433</v>
      </c>
      <c r="G26" s="55">
        <f t="shared" si="1"/>
        <v>0.5960434843465663</v>
      </c>
      <c r="H26" s="49">
        <v>64</v>
      </c>
      <c r="I26" s="12">
        <f t="shared" si="2"/>
        <v>593.75</v>
      </c>
      <c r="J26" s="56">
        <f t="shared" si="3"/>
        <v>25442.684999999998</v>
      </c>
      <c r="K26" s="12">
        <f t="shared" si="10"/>
        <v>26205.935550000002</v>
      </c>
      <c r="L26" s="12">
        <f t="shared" si="4"/>
        <v>26460.3524</v>
      </c>
      <c r="M26" s="12">
        <f t="shared" si="5"/>
        <v>26714.76925</v>
      </c>
      <c r="N26" s="12">
        <f t="shared" si="6"/>
        <v>26969.1861</v>
      </c>
      <c r="O26" s="12">
        <f t="shared" si="7"/>
        <v>27223.60295</v>
      </c>
      <c r="P26" s="12">
        <f t="shared" si="11"/>
        <v>27478.0198</v>
      </c>
      <c r="Q26" s="12">
        <f t="shared" si="8"/>
        <v>27732.43665</v>
      </c>
      <c r="R26" s="12">
        <f t="shared" si="9"/>
        <v>27986.8535</v>
      </c>
    </row>
    <row r="27" spans="1:18" ht="16.5" customHeight="1">
      <c r="A27" s="10" t="s">
        <v>38</v>
      </c>
      <c r="B27" s="11" t="s">
        <v>39</v>
      </c>
      <c r="C27" s="11"/>
      <c r="D27" s="53">
        <f t="shared" si="0"/>
        <v>23946.75</v>
      </c>
      <c r="E27" s="57">
        <v>23353</v>
      </c>
      <c r="F27" s="58">
        <v>23873</v>
      </c>
      <c r="G27" s="55">
        <f t="shared" si="1"/>
        <v>0.30892640221171064</v>
      </c>
      <c r="H27" s="49">
        <v>64</v>
      </c>
      <c r="I27" s="12">
        <f t="shared" si="2"/>
        <v>593.75</v>
      </c>
      <c r="J27" s="56">
        <f t="shared" si="3"/>
        <v>28258.164999999997</v>
      </c>
      <c r="K27" s="12">
        <f t="shared" si="10"/>
        <v>29105.87995</v>
      </c>
      <c r="L27" s="12">
        <f t="shared" si="4"/>
        <v>29388.4516</v>
      </c>
      <c r="M27" s="12">
        <f t="shared" si="5"/>
        <v>29671.02325</v>
      </c>
      <c r="N27" s="12">
        <f t="shared" si="6"/>
        <v>29953.5949</v>
      </c>
      <c r="O27" s="12">
        <f t="shared" si="7"/>
        <v>30236.16655</v>
      </c>
      <c r="P27" s="12">
        <f t="shared" si="11"/>
        <v>30518.7382</v>
      </c>
      <c r="Q27" s="12">
        <f t="shared" si="8"/>
        <v>30801.309849999998</v>
      </c>
      <c r="R27" s="12">
        <f t="shared" si="9"/>
        <v>31083.881500000003</v>
      </c>
    </row>
    <row r="28" spans="1:18" ht="16.5" customHeight="1">
      <c r="A28" s="10" t="s">
        <v>40</v>
      </c>
      <c r="B28" s="11" t="s">
        <v>41</v>
      </c>
      <c r="C28" s="11"/>
      <c r="D28" s="53">
        <f t="shared" si="0"/>
        <v>32892.086956521736</v>
      </c>
      <c r="E28" s="57">
        <v>32066</v>
      </c>
      <c r="F28" s="58">
        <v>32779</v>
      </c>
      <c r="G28" s="55">
        <f t="shared" si="1"/>
        <v>0.3449981894558647</v>
      </c>
      <c r="H28" s="49">
        <v>46</v>
      </c>
      <c r="I28" s="12">
        <f t="shared" si="2"/>
        <v>826.0869565217391</v>
      </c>
      <c r="J28" s="56">
        <f t="shared" si="3"/>
        <v>38813.662608695646</v>
      </c>
      <c r="K28" s="12">
        <f t="shared" si="10"/>
        <v>39978.04248695652</v>
      </c>
      <c r="L28" s="12">
        <f t="shared" si="4"/>
        <v>40366.16911304348</v>
      </c>
      <c r="M28" s="12">
        <f t="shared" si="5"/>
        <v>40754.29573913044</v>
      </c>
      <c r="N28" s="12">
        <f t="shared" si="6"/>
        <v>41142.42236521738</v>
      </c>
      <c r="O28" s="12">
        <f t="shared" si="7"/>
        <v>41530.54899130434</v>
      </c>
      <c r="P28" s="12">
        <f t="shared" si="11"/>
        <v>41918.6756173913</v>
      </c>
      <c r="Q28" s="12">
        <f t="shared" si="8"/>
        <v>42306.80224347826</v>
      </c>
      <c r="R28" s="12">
        <f t="shared" si="9"/>
        <v>42694.928869565214</v>
      </c>
    </row>
    <row r="29" spans="1:18" ht="16.5" customHeight="1">
      <c r="A29" s="10" t="s">
        <v>42</v>
      </c>
      <c r="B29" s="11" t="s">
        <v>41</v>
      </c>
      <c r="C29" s="11"/>
      <c r="D29" s="53">
        <f t="shared" si="0"/>
        <v>36630.086956521736</v>
      </c>
      <c r="E29" s="57">
        <v>35804</v>
      </c>
      <c r="F29" s="58">
        <v>36600</v>
      </c>
      <c r="G29" s="55">
        <f t="shared" si="1"/>
        <v>0.0822047992397188</v>
      </c>
      <c r="H29" s="49">
        <v>46</v>
      </c>
      <c r="I29" s="12">
        <f t="shared" si="2"/>
        <v>826.0869565217391</v>
      </c>
      <c r="J29" s="56">
        <f t="shared" si="3"/>
        <v>43224.50260869565</v>
      </c>
      <c r="K29" s="12">
        <f t="shared" si="10"/>
        <v>44521.20768695651</v>
      </c>
      <c r="L29" s="12">
        <f t="shared" si="4"/>
        <v>44953.44271304347</v>
      </c>
      <c r="M29" s="12">
        <f t="shared" si="5"/>
        <v>45385.67773913043</v>
      </c>
      <c r="N29" s="12">
        <f t="shared" si="6"/>
        <v>45817.91276521739</v>
      </c>
      <c r="O29" s="12">
        <f t="shared" si="7"/>
        <v>46250.14779130435</v>
      </c>
      <c r="P29" s="12">
        <f t="shared" si="11"/>
        <v>46682.382817391306</v>
      </c>
      <c r="Q29" s="12">
        <f t="shared" si="8"/>
        <v>47114.617843478256</v>
      </c>
      <c r="R29" s="12">
        <f t="shared" si="9"/>
        <v>47546.85286956521</v>
      </c>
    </row>
    <row r="30" spans="1:18" ht="16.5" customHeight="1">
      <c r="A30" s="10" t="s">
        <v>43</v>
      </c>
      <c r="B30" s="11" t="s">
        <v>44</v>
      </c>
      <c r="C30" s="11"/>
      <c r="D30" s="53">
        <f t="shared" si="0"/>
        <v>32842.857142857145</v>
      </c>
      <c r="E30" s="57">
        <v>32300</v>
      </c>
      <c r="F30" s="58">
        <v>33018</v>
      </c>
      <c r="G30" s="55">
        <f t="shared" si="1"/>
        <v>-0.5304465962288845</v>
      </c>
      <c r="H30" s="49">
        <v>70</v>
      </c>
      <c r="I30" s="12">
        <f t="shared" si="2"/>
        <v>542.8571428571429</v>
      </c>
      <c r="J30" s="56">
        <f t="shared" si="3"/>
        <v>38755.57142857143</v>
      </c>
      <c r="K30" s="12">
        <f t="shared" si="10"/>
        <v>39918.20857142858</v>
      </c>
      <c r="L30" s="12">
        <f t="shared" si="4"/>
        <v>40305.75428571429</v>
      </c>
      <c r="M30" s="12">
        <f t="shared" si="5"/>
        <v>40693.3</v>
      </c>
      <c r="N30" s="12">
        <f t="shared" si="6"/>
        <v>41080.845714285715</v>
      </c>
      <c r="O30" s="12">
        <f t="shared" si="7"/>
        <v>41468.39142857143</v>
      </c>
      <c r="P30" s="12">
        <f t="shared" si="11"/>
        <v>41855.93714285715</v>
      </c>
      <c r="Q30" s="12">
        <f t="shared" si="8"/>
        <v>42243.48285714286</v>
      </c>
      <c r="R30" s="12">
        <f t="shared" si="9"/>
        <v>42631.02857142858</v>
      </c>
    </row>
    <row r="31" spans="1:18" ht="16.5" customHeight="1">
      <c r="A31" s="10" t="s">
        <v>45</v>
      </c>
      <c r="B31" s="11"/>
      <c r="C31" s="11"/>
      <c r="D31" s="53">
        <f t="shared" si="0"/>
        <v>37644.857142857145</v>
      </c>
      <c r="E31" s="57">
        <v>37102</v>
      </c>
      <c r="F31" s="58">
        <v>37927</v>
      </c>
      <c r="G31" s="55">
        <f t="shared" si="1"/>
        <v>-0.7439102938351425</v>
      </c>
      <c r="H31" s="49">
        <v>70</v>
      </c>
      <c r="I31" s="12">
        <f t="shared" si="2"/>
        <v>542.8571428571429</v>
      </c>
      <c r="J31" s="56">
        <f t="shared" si="3"/>
        <v>44421.93142857143</v>
      </c>
      <c r="K31" s="12">
        <f t="shared" si="10"/>
        <v>45754.55937142857</v>
      </c>
      <c r="L31" s="12">
        <f t="shared" si="4"/>
        <v>46198.76868571428</v>
      </c>
      <c r="M31" s="12">
        <f t="shared" si="5"/>
        <v>46642.978</v>
      </c>
      <c r="N31" s="12">
        <f t="shared" si="6"/>
        <v>47087.187314285715</v>
      </c>
      <c r="O31" s="12">
        <f t="shared" si="7"/>
        <v>47531.39662857143</v>
      </c>
      <c r="P31" s="12">
        <f t="shared" si="11"/>
        <v>47975.605942857146</v>
      </c>
      <c r="Q31" s="12">
        <f t="shared" si="8"/>
        <v>48419.81525714286</v>
      </c>
      <c r="R31" s="12">
        <f t="shared" si="9"/>
        <v>48864.02457142857</v>
      </c>
    </row>
    <row r="32" spans="1:18" ht="16.5" customHeight="1">
      <c r="A32" s="10" t="s">
        <v>46</v>
      </c>
      <c r="B32" s="11" t="s">
        <v>47</v>
      </c>
      <c r="C32" s="11"/>
      <c r="D32" s="53">
        <f t="shared" si="0"/>
        <v>19711.211267605635</v>
      </c>
      <c r="E32" s="57">
        <v>19176</v>
      </c>
      <c r="F32" s="58">
        <v>19603</v>
      </c>
      <c r="G32" s="55">
        <f t="shared" si="1"/>
        <v>0.5520138122003573</v>
      </c>
      <c r="H32" s="49">
        <v>71</v>
      </c>
      <c r="I32" s="12">
        <f t="shared" si="2"/>
        <v>535.2112676056338</v>
      </c>
      <c r="J32" s="56">
        <f t="shared" si="3"/>
        <v>23260.229295774647</v>
      </c>
      <c r="K32" s="12">
        <f t="shared" si="10"/>
        <v>23958.00617464789</v>
      </c>
      <c r="L32" s="12">
        <f t="shared" si="4"/>
        <v>24190.598467605632</v>
      </c>
      <c r="M32" s="12">
        <f t="shared" si="5"/>
        <v>24423.190760563382</v>
      </c>
      <c r="N32" s="12">
        <f t="shared" si="6"/>
        <v>24655.78305352113</v>
      </c>
      <c r="O32" s="12">
        <f t="shared" si="7"/>
        <v>24888.375346478875</v>
      </c>
      <c r="P32" s="12">
        <f t="shared" si="11"/>
        <v>25120.967639436618</v>
      </c>
      <c r="Q32" s="12">
        <f t="shared" si="8"/>
        <v>25353.559932394368</v>
      </c>
      <c r="R32" s="12">
        <f t="shared" si="9"/>
        <v>25586.152225352114</v>
      </c>
    </row>
    <row r="33" spans="1:18" ht="16.5" customHeight="1">
      <c r="A33" s="10" t="s">
        <v>48</v>
      </c>
      <c r="B33" s="11"/>
      <c r="C33" s="11"/>
      <c r="D33" s="53">
        <f t="shared" si="0"/>
        <v>21316.211267605635</v>
      </c>
      <c r="E33" s="57">
        <v>20781</v>
      </c>
      <c r="F33" s="58">
        <v>21243</v>
      </c>
      <c r="G33" s="55">
        <f t="shared" si="1"/>
        <v>0.3446371397902084</v>
      </c>
      <c r="H33" s="49">
        <v>71</v>
      </c>
      <c r="I33" s="12">
        <f t="shared" si="2"/>
        <v>535.2112676056338</v>
      </c>
      <c r="J33" s="56">
        <f t="shared" si="3"/>
        <v>25154.12929577465</v>
      </c>
      <c r="K33" s="12">
        <f t="shared" si="10"/>
        <v>25908.72317464789</v>
      </c>
      <c r="L33" s="12">
        <f t="shared" si="4"/>
        <v>26160.254467605635</v>
      </c>
      <c r="M33" s="12">
        <f t="shared" si="5"/>
        <v>26411.785760563384</v>
      </c>
      <c r="N33" s="12">
        <f t="shared" si="6"/>
        <v>26663.31705352113</v>
      </c>
      <c r="O33" s="12">
        <f t="shared" si="7"/>
        <v>26914.848346478877</v>
      </c>
      <c r="P33" s="12">
        <f t="shared" si="11"/>
        <v>27166.37963943662</v>
      </c>
      <c r="Q33" s="12">
        <f t="shared" si="8"/>
        <v>27417.91093239437</v>
      </c>
      <c r="R33" s="12">
        <f t="shared" si="9"/>
        <v>27669.442225352115</v>
      </c>
    </row>
    <row r="34" spans="1:18" ht="16.5" customHeight="1">
      <c r="A34" s="10" t="s">
        <v>49</v>
      </c>
      <c r="B34" s="11" t="s">
        <v>47</v>
      </c>
      <c r="C34" s="11"/>
      <c r="D34" s="53">
        <f t="shared" si="0"/>
        <v>23722.211267605635</v>
      </c>
      <c r="E34" s="57">
        <v>23187</v>
      </c>
      <c r="F34" s="58">
        <v>23702</v>
      </c>
      <c r="G34" s="55">
        <f t="shared" si="1"/>
        <v>0.08527241416602749</v>
      </c>
      <c r="H34" s="49">
        <v>71</v>
      </c>
      <c r="I34" s="12">
        <f t="shared" si="2"/>
        <v>535.2112676056338</v>
      </c>
      <c r="J34" s="56">
        <f t="shared" si="3"/>
        <v>27993.209295774646</v>
      </c>
      <c r="K34" s="12">
        <f t="shared" si="10"/>
        <v>28832.975574647888</v>
      </c>
      <c r="L34" s="12">
        <f t="shared" si="4"/>
        <v>29112.897667605637</v>
      </c>
      <c r="M34" s="12">
        <f t="shared" si="5"/>
        <v>29392.819760563383</v>
      </c>
      <c r="N34" s="12">
        <f t="shared" si="6"/>
        <v>29672.74185352113</v>
      </c>
      <c r="O34" s="12">
        <f t="shared" si="7"/>
        <v>29952.663946478875</v>
      </c>
      <c r="P34" s="12">
        <f t="shared" si="11"/>
        <v>30232.58603943662</v>
      </c>
      <c r="Q34" s="12">
        <f t="shared" si="8"/>
        <v>30512.508132394367</v>
      </c>
      <c r="R34" s="12">
        <f t="shared" si="9"/>
        <v>30792.430225352116</v>
      </c>
    </row>
    <row r="35" spans="1:18" ht="12.75" customHeight="1">
      <c r="A35" s="14" t="s">
        <v>50</v>
      </c>
      <c r="B35" s="11"/>
      <c r="C35" s="11"/>
      <c r="D35" s="53"/>
      <c r="E35" s="57"/>
      <c r="F35" s="58"/>
      <c r="G35" s="55" t="e">
        <f t="shared" si="1"/>
        <v>#DIV/0!</v>
      </c>
      <c r="H35" s="49">
        <v>71</v>
      </c>
      <c r="I35" s="12">
        <f t="shared" si="2"/>
        <v>535.2112676056338</v>
      </c>
      <c r="J35" s="56">
        <f t="shared" si="3"/>
        <v>1</v>
      </c>
      <c r="K35" s="12">
        <f t="shared" si="10"/>
        <v>1</v>
      </c>
      <c r="L35" s="12">
        <f t="shared" si="4"/>
        <v>1</v>
      </c>
      <c r="M35" s="12">
        <f t="shared" si="5"/>
        <v>1</v>
      </c>
      <c r="N35" s="12">
        <f t="shared" si="6"/>
        <v>1</v>
      </c>
      <c r="O35" s="12">
        <f t="shared" si="7"/>
        <v>1</v>
      </c>
      <c r="P35" s="12">
        <f t="shared" si="11"/>
        <v>1</v>
      </c>
      <c r="Q35" s="12">
        <f t="shared" si="8"/>
        <v>1</v>
      </c>
      <c r="R35" s="12">
        <f t="shared" si="9"/>
        <v>1</v>
      </c>
    </row>
    <row r="36" spans="1:18" ht="16.5" customHeight="1">
      <c r="A36" s="10" t="s">
        <v>51</v>
      </c>
      <c r="B36" s="11"/>
      <c r="C36" s="11"/>
      <c r="D36" s="53">
        <f aca="true" t="shared" si="12" ref="D36:D53">E36+I36</f>
        <v>12134.655629139073</v>
      </c>
      <c r="E36" s="57">
        <v>11883</v>
      </c>
      <c r="F36" s="58">
        <v>12148</v>
      </c>
      <c r="G36" s="55">
        <f t="shared" si="1"/>
        <v>-0.1098482948709858</v>
      </c>
      <c r="H36" s="49">
        <v>151</v>
      </c>
      <c r="I36" s="12">
        <f t="shared" si="2"/>
        <v>251.65562913907286</v>
      </c>
      <c r="J36" s="56">
        <f t="shared" si="3"/>
        <v>14319.893642384106</v>
      </c>
      <c r="K36" s="12">
        <f t="shared" si="10"/>
        <v>14749.46045165563</v>
      </c>
      <c r="L36" s="12">
        <f t="shared" si="4"/>
        <v>14892.64938807947</v>
      </c>
      <c r="M36" s="12">
        <f t="shared" si="5"/>
        <v>15035.838324503313</v>
      </c>
      <c r="N36" s="12">
        <f t="shared" si="6"/>
        <v>15179.027260927152</v>
      </c>
      <c r="O36" s="12">
        <f t="shared" si="7"/>
        <v>15322.216197350994</v>
      </c>
      <c r="P36" s="12">
        <f t="shared" si="11"/>
        <v>15465.405133774837</v>
      </c>
      <c r="Q36" s="12">
        <f t="shared" si="8"/>
        <v>15608.594070198676</v>
      </c>
      <c r="R36" s="12">
        <f t="shared" si="9"/>
        <v>15751.783006622518</v>
      </c>
    </row>
    <row r="37" spans="1:18" ht="16.5" customHeight="1">
      <c r="A37" s="10" t="s">
        <v>52</v>
      </c>
      <c r="B37" s="11" t="s">
        <v>53</v>
      </c>
      <c r="C37" s="11"/>
      <c r="D37" s="53">
        <f t="shared" si="12"/>
        <v>12169.655629139073</v>
      </c>
      <c r="E37" s="57">
        <v>11918</v>
      </c>
      <c r="F37" s="58">
        <v>12183</v>
      </c>
      <c r="G37" s="55">
        <f t="shared" si="1"/>
        <v>-0.10953271657989205</v>
      </c>
      <c r="H37" s="49">
        <v>151</v>
      </c>
      <c r="I37" s="12">
        <f t="shared" si="2"/>
        <v>251.65562913907286</v>
      </c>
      <c r="J37" s="56">
        <f t="shared" si="3"/>
        <v>14361.193642384105</v>
      </c>
      <c r="K37" s="12">
        <f t="shared" si="10"/>
        <v>14791.999451655629</v>
      </c>
      <c r="L37" s="12">
        <f t="shared" si="4"/>
        <v>14935.60138807947</v>
      </c>
      <c r="M37" s="12">
        <f t="shared" si="5"/>
        <v>15079.203324503313</v>
      </c>
      <c r="N37" s="12">
        <f t="shared" si="6"/>
        <v>15222.805260927153</v>
      </c>
      <c r="O37" s="12">
        <f t="shared" si="7"/>
        <v>15366.407197350994</v>
      </c>
      <c r="P37" s="12">
        <f t="shared" si="11"/>
        <v>15510.009133774834</v>
      </c>
      <c r="Q37" s="12">
        <f t="shared" si="8"/>
        <v>15653.611070198676</v>
      </c>
      <c r="R37" s="12">
        <f t="shared" si="9"/>
        <v>15797.213006622518</v>
      </c>
    </row>
    <row r="38" spans="1:18" ht="16.5" customHeight="1">
      <c r="A38" s="10" t="s">
        <v>54</v>
      </c>
      <c r="B38" s="11" t="s">
        <v>55</v>
      </c>
      <c r="C38" s="11"/>
      <c r="D38" s="53">
        <f t="shared" si="12"/>
        <v>13721.655629139073</v>
      </c>
      <c r="E38" s="57">
        <v>13470</v>
      </c>
      <c r="F38" s="58">
        <v>13769</v>
      </c>
      <c r="G38" s="55">
        <f t="shared" si="1"/>
        <v>-0.3438475623569417</v>
      </c>
      <c r="H38" s="49">
        <v>151</v>
      </c>
      <c r="I38" s="12">
        <f t="shared" si="2"/>
        <v>251.65562913907286</v>
      </c>
      <c r="J38" s="56">
        <f t="shared" si="3"/>
        <v>16192.553642384106</v>
      </c>
      <c r="K38" s="12">
        <f t="shared" si="10"/>
        <v>16678.30025165563</v>
      </c>
      <c r="L38" s="12">
        <f t="shared" si="4"/>
        <v>16840.215788079473</v>
      </c>
      <c r="M38" s="12">
        <f t="shared" si="5"/>
        <v>17002.131324503312</v>
      </c>
      <c r="N38" s="12">
        <f t="shared" si="6"/>
        <v>17164.046860927152</v>
      </c>
      <c r="O38" s="12">
        <f t="shared" si="7"/>
        <v>17325.962397350995</v>
      </c>
      <c r="P38" s="12">
        <f t="shared" si="11"/>
        <v>17487.877933774835</v>
      </c>
      <c r="Q38" s="12">
        <f t="shared" si="8"/>
        <v>17649.793470198674</v>
      </c>
      <c r="R38" s="12">
        <f t="shared" si="9"/>
        <v>17811.709006622517</v>
      </c>
    </row>
    <row r="39" spans="1:18" ht="16.5" customHeight="1">
      <c r="A39" s="10" t="s">
        <v>56</v>
      </c>
      <c r="B39" s="11" t="s">
        <v>57</v>
      </c>
      <c r="C39" s="11"/>
      <c r="D39" s="53">
        <f t="shared" si="12"/>
        <v>15218.655629139073</v>
      </c>
      <c r="E39" s="57">
        <v>14967</v>
      </c>
      <c r="F39" s="58">
        <v>15300</v>
      </c>
      <c r="G39" s="55">
        <f t="shared" si="1"/>
        <v>-0.5316625546465872</v>
      </c>
      <c r="H39" s="49">
        <v>151</v>
      </c>
      <c r="I39" s="12">
        <f t="shared" si="2"/>
        <v>251.65562913907286</v>
      </c>
      <c r="J39" s="56">
        <f t="shared" si="3"/>
        <v>17959.013642384107</v>
      </c>
      <c r="K39" s="12">
        <f t="shared" si="10"/>
        <v>18497.75405165563</v>
      </c>
      <c r="L39" s="12">
        <f t="shared" si="4"/>
        <v>18677.33418807947</v>
      </c>
      <c r="M39" s="12">
        <f t="shared" si="5"/>
        <v>18856.914324503312</v>
      </c>
      <c r="N39" s="12">
        <f t="shared" si="6"/>
        <v>19036.49446092715</v>
      </c>
      <c r="O39" s="12">
        <f t="shared" si="7"/>
        <v>19216.074597350995</v>
      </c>
      <c r="P39" s="12">
        <f t="shared" si="11"/>
        <v>19395.654733774834</v>
      </c>
      <c r="Q39" s="12">
        <f t="shared" si="8"/>
        <v>19575.234870198678</v>
      </c>
      <c r="R39" s="12">
        <f t="shared" si="9"/>
        <v>19754.81500662252</v>
      </c>
    </row>
    <row r="40" spans="1:18" ht="16.5" customHeight="1">
      <c r="A40" s="10" t="s">
        <v>58</v>
      </c>
      <c r="B40" s="11"/>
      <c r="C40" s="11"/>
      <c r="D40" s="53">
        <f t="shared" si="12"/>
        <v>13081.655629139073</v>
      </c>
      <c r="E40" s="57">
        <v>12830</v>
      </c>
      <c r="F40" s="58">
        <v>13116</v>
      </c>
      <c r="G40" s="55">
        <f t="shared" si="1"/>
        <v>-0.26185095197413943</v>
      </c>
      <c r="H40" s="49">
        <v>151</v>
      </c>
      <c r="I40" s="12">
        <f t="shared" si="2"/>
        <v>251.65562913907286</v>
      </c>
      <c r="J40" s="56">
        <f t="shared" si="3"/>
        <v>15437.353642384105</v>
      </c>
      <c r="K40" s="12">
        <f t="shared" si="10"/>
        <v>15900.44425165563</v>
      </c>
      <c r="L40" s="12">
        <f t="shared" si="4"/>
        <v>16054.807788079472</v>
      </c>
      <c r="M40" s="12">
        <f t="shared" si="5"/>
        <v>16209.171324503312</v>
      </c>
      <c r="N40" s="12">
        <f t="shared" si="6"/>
        <v>16363.534860927153</v>
      </c>
      <c r="O40" s="12">
        <f t="shared" si="7"/>
        <v>16517.898397350997</v>
      </c>
      <c r="P40" s="12">
        <f t="shared" si="11"/>
        <v>16672.261933774837</v>
      </c>
      <c r="Q40" s="12">
        <f t="shared" si="8"/>
        <v>16826.625470198676</v>
      </c>
      <c r="R40" s="12">
        <f t="shared" si="9"/>
        <v>16980.989006622516</v>
      </c>
    </row>
    <row r="41" spans="1:18" ht="16.5" customHeight="1">
      <c r="A41" s="10" t="s">
        <v>59</v>
      </c>
      <c r="B41" s="11" t="s">
        <v>53</v>
      </c>
      <c r="C41" s="11"/>
      <c r="D41" s="53">
        <f t="shared" si="12"/>
        <v>13116.655629139073</v>
      </c>
      <c r="E41" s="57">
        <v>12865</v>
      </c>
      <c r="F41" s="58">
        <v>13151</v>
      </c>
      <c r="G41" s="55">
        <f t="shared" si="1"/>
        <v>-0.26115406327220114</v>
      </c>
      <c r="H41" s="49">
        <v>151</v>
      </c>
      <c r="I41" s="12">
        <f t="shared" si="2"/>
        <v>251.65562913907286</v>
      </c>
      <c r="J41" s="56">
        <f t="shared" si="3"/>
        <v>15478.653642384106</v>
      </c>
      <c r="K41" s="12">
        <f t="shared" si="10"/>
        <v>15942.983251655629</v>
      </c>
      <c r="L41" s="12">
        <f t="shared" si="4"/>
        <v>16097.759788079471</v>
      </c>
      <c r="M41" s="12">
        <f t="shared" si="5"/>
        <v>16252.536324503313</v>
      </c>
      <c r="N41" s="12">
        <f t="shared" si="6"/>
        <v>16407.31286092715</v>
      </c>
      <c r="O41" s="12">
        <f t="shared" si="7"/>
        <v>16562.089397350996</v>
      </c>
      <c r="P41" s="12">
        <f t="shared" si="11"/>
        <v>16716.865933774836</v>
      </c>
      <c r="Q41" s="12">
        <f t="shared" si="8"/>
        <v>16871.642470198676</v>
      </c>
      <c r="R41" s="12">
        <f t="shared" si="9"/>
        <v>17026.419006622516</v>
      </c>
    </row>
    <row r="42" spans="1:18" ht="16.5" customHeight="1">
      <c r="A42" s="10" t="s">
        <v>60</v>
      </c>
      <c r="B42" s="11" t="s">
        <v>61</v>
      </c>
      <c r="C42" s="11"/>
      <c r="D42" s="53">
        <f t="shared" si="12"/>
        <v>16272.655629139073</v>
      </c>
      <c r="E42" s="57">
        <v>16021</v>
      </c>
      <c r="F42" s="58">
        <v>16377</v>
      </c>
      <c r="G42" s="55">
        <f t="shared" si="1"/>
        <v>-0.6371397133841867</v>
      </c>
      <c r="H42" s="49">
        <v>151</v>
      </c>
      <c r="I42" s="12">
        <f t="shared" si="2"/>
        <v>251.65562913907286</v>
      </c>
      <c r="J42" s="56">
        <f t="shared" si="3"/>
        <v>19202.733642384104</v>
      </c>
      <c r="K42" s="12">
        <f t="shared" si="10"/>
        <v>19778.78565165563</v>
      </c>
      <c r="L42" s="12">
        <f t="shared" si="4"/>
        <v>19970.80298807947</v>
      </c>
      <c r="M42" s="12">
        <f t="shared" si="5"/>
        <v>20162.820324503315</v>
      </c>
      <c r="N42" s="12">
        <f t="shared" si="6"/>
        <v>20354.83766092715</v>
      </c>
      <c r="O42" s="12">
        <f t="shared" si="7"/>
        <v>20546.854997350994</v>
      </c>
      <c r="P42" s="12">
        <f t="shared" si="11"/>
        <v>20738.872333774834</v>
      </c>
      <c r="Q42" s="12">
        <f t="shared" si="8"/>
        <v>20930.889670198678</v>
      </c>
      <c r="R42" s="12">
        <f t="shared" si="9"/>
        <v>21122.907006622518</v>
      </c>
    </row>
    <row r="43" spans="1:18" ht="16.5" customHeight="1">
      <c r="A43" s="10" t="s">
        <v>62</v>
      </c>
      <c r="B43" s="11" t="s">
        <v>63</v>
      </c>
      <c r="C43" s="11"/>
      <c r="D43" s="53">
        <f t="shared" si="12"/>
        <v>21542.655629139073</v>
      </c>
      <c r="E43" s="57">
        <v>21291</v>
      </c>
      <c r="F43" s="58">
        <v>21764</v>
      </c>
      <c r="G43" s="55">
        <f t="shared" si="1"/>
        <v>-1.0170206343545658</v>
      </c>
      <c r="H43" s="49">
        <v>151</v>
      </c>
      <c r="I43" s="12">
        <f t="shared" si="2"/>
        <v>251.65562913907286</v>
      </c>
      <c r="J43" s="56">
        <f t="shared" si="3"/>
        <v>25421.333642384106</v>
      </c>
      <c r="K43" s="12">
        <f t="shared" si="10"/>
        <v>26183.94365165563</v>
      </c>
      <c r="L43" s="12">
        <f t="shared" si="4"/>
        <v>26438.14698807947</v>
      </c>
      <c r="M43" s="12">
        <f t="shared" si="5"/>
        <v>26692.350324503313</v>
      </c>
      <c r="N43" s="12">
        <f t="shared" si="6"/>
        <v>26946.55366092715</v>
      </c>
      <c r="O43" s="12">
        <f t="shared" si="7"/>
        <v>27200.756997350993</v>
      </c>
      <c r="P43" s="12">
        <f t="shared" si="11"/>
        <v>27454.960333774838</v>
      </c>
      <c r="Q43" s="12">
        <f t="shared" si="8"/>
        <v>27709.163670198675</v>
      </c>
      <c r="R43" s="12">
        <f t="shared" si="9"/>
        <v>27963.367006622517</v>
      </c>
    </row>
    <row r="44" spans="1:18" ht="16.5" customHeight="1">
      <c r="A44" s="10" t="s">
        <v>64</v>
      </c>
      <c r="B44" s="11" t="s">
        <v>65</v>
      </c>
      <c r="C44" s="11"/>
      <c r="D44" s="53">
        <f t="shared" si="12"/>
        <v>13833.888888888889</v>
      </c>
      <c r="E44" s="57">
        <v>13570</v>
      </c>
      <c r="F44" s="58">
        <v>13871</v>
      </c>
      <c r="G44" s="55">
        <f t="shared" si="1"/>
        <v>-0.26754459744151404</v>
      </c>
      <c r="H44" s="49">
        <v>144</v>
      </c>
      <c r="I44" s="12">
        <f t="shared" si="2"/>
        <v>263.8888888888889</v>
      </c>
      <c r="J44" s="56">
        <f t="shared" si="3"/>
        <v>16324.988888888887</v>
      </c>
      <c r="K44" s="12">
        <f t="shared" si="10"/>
        <v>16814.708555555553</v>
      </c>
      <c r="L44" s="12">
        <f t="shared" si="4"/>
        <v>16977.948444444442</v>
      </c>
      <c r="M44" s="12">
        <f t="shared" si="5"/>
        <v>17141.18833333333</v>
      </c>
      <c r="N44" s="12">
        <f t="shared" si="6"/>
        <v>17304.42822222222</v>
      </c>
      <c r="O44" s="12">
        <f t="shared" si="7"/>
        <v>17467.66811111111</v>
      </c>
      <c r="P44" s="12">
        <f t="shared" si="11"/>
        <v>17630.908</v>
      </c>
      <c r="Q44" s="12">
        <f t="shared" si="8"/>
        <v>17794.14788888889</v>
      </c>
      <c r="R44" s="12">
        <f t="shared" si="9"/>
        <v>17957.387777777778</v>
      </c>
    </row>
    <row r="45" spans="1:18" ht="16.5" customHeight="1">
      <c r="A45" s="10" t="s">
        <v>66</v>
      </c>
      <c r="B45" s="11" t="s">
        <v>65</v>
      </c>
      <c r="C45" s="11"/>
      <c r="D45" s="53">
        <f t="shared" si="12"/>
        <v>20974.88888888889</v>
      </c>
      <c r="E45" s="57">
        <v>20711</v>
      </c>
      <c r="F45" s="58">
        <v>21171</v>
      </c>
      <c r="G45" s="55">
        <f t="shared" si="1"/>
        <v>-0.9263195461296618</v>
      </c>
      <c r="H45" s="49">
        <v>144</v>
      </c>
      <c r="I45" s="12">
        <f t="shared" si="2"/>
        <v>263.8888888888889</v>
      </c>
      <c r="J45" s="56">
        <f t="shared" si="3"/>
        <v>24751.36888888889</v>
      </c>
      <c r="K45" s="12">
        <f t="shared" si="10"/>
        <v>25493.879955555556</v>
      </c>
      <c r="L45" s="12">
        <f t="shared" si="4"/>
        <v>25741.383644444446</v>
      </c>
      <c r="M45" s="12">
        <f t="shared" si="5"/>
        <v>25988.887333333332</v>
      </c>
      <c r="N45" s="12">
        <f t="shared" si="6"/>
        <v>26236.391022222226</v>
      </c>
      <c r="O45" s="12">
        <f t="shared" si="7"/>
        <v>26483.894711111112</v>
      </c>
      <c r="P45" s="12">
        <f t="shared" si="11"/>
        <v>26731.398400000005</v>
      </c>
      <c r="Q45" s="12">
        <f t="shared" si="8"/>
        <v>26978.90208888889</v>
      </c>
      <c r="R45" s="12">
        <f t="shared" si="9"/>
        <v>27226.40577777778</v>
      </c>
    </row>
    <row r="46" spans="1:18" ht="15" customHeight="1">
      <c r="A46" s="10" t="s">
        <v>67</v>
      </c>
      <c r="B46" s="15" t="s">
        <v>68</v>
      </c>
      <c r="C46" s="15"/>
      <c r="D46" s="53">
        <f t="shared" si="12"/>
        <v>42476.64705882353</v>
      </c>
      <c r="E46" s="57">
        <v>41359</v>
      </c>
      <c r="F46" s="58">
        <v>42279</v>
      </c>
      <c r="G46" s="55">
        <f t="shared" si="1"/>
        <v>0.4674828137456615</v>
      </c>
      <c r="H46" s="49">
        <v>34</v>
      </c>
      <c r="I46" s="12">
        <f t="shared" si="2"/>
        <v>1117.6470588235295</v>
      </c>
      <c r="J46" s="56">
        <f t="shared" si="3"/>
        <v>50123.443529411765</v>
      </c>
      <c r="K46" s="12">
        <f t="shared" si="10"/>
        <v>51627.116835294124</v>
      </c>
      <c r="L46" s="12">
        <f t="shared" si="4"/>
        <v>52128.34127058824</v>
      </c>
      <c r="M46" s="12">
        <f t="shared" si="5"/>
        <v>52629.565705882356</v>
      </c>
      <c r="N46" s="12">
        <f t="shared" si="6"/>
        <v>53130.79014117647</v>
      </c>
      <c r="O46" s="12">
        <f t="shared" si="7"/>
        <v>53632.01457647059</v>
      </c>
      <c r="P46" s="12">
        <f t="shared" si="11"/>
        <v>54133.23901176471</v>
      </c>
      <c r="Q46" s="12">
        <f t="shared" si="8"/>
        <v>54634.46344705883</v>
      </c>
      <c r="R46" s="12">
        <f t="shared" si="9"/>
        <v>55135.68788235295</v>
      </c>
    </row>
    <row r="47" spans="1:18" s="16" customFormat="1" ht="12.75" customHeight="1">
      <c r="A47" s="14" t="s">
        <v>69</v>
      </c>
      <c r="B47" s="11" t="s">
        <v>68</v>
      </c>
      <c r="C47" s="11"/>
      <c r="D47" s="53">
        <f t="shared" si="12"/>
        <v>53052.34482758621</v>
      </c>
      <c r="E47" s="59">
        <v>51742</v>
      </c>
      <c r="F47" s="60">
        <v>52892</v>
      </c>
      <c r="G47" s="55">
        <f t="shared" si="1"/>
        <v>0.3031551606787559</v>
      </c>
      <c r="H47" s="49">
        <v>29</v>
      </c>
      <c r="I47" s="12">
        <f t="shared" si="2"/>
        <v>1310.344827586207</v>
      </c>
      <c r="J47" s="56">
        <f t="shared" si="3"/>
        <v>62602.76689655172</v>
      </c>
      <c r="K47" s="12">
        <f t="shared" si="10"/>
        <v>64480.81990344828</v>
      </c>
      <c r="L47" s="12">
        <f t="shared" si="4"/>
        <v>65106.837572413795</v>
      </c>
      <c r="M47" s="12">
        <f t="shared" si="5"/>
        <v>65732.85524137931</v>
      </c>
      <c r="N47" s="12">
        <f t="shared" si="6"/>
        <v>66358.87291034483</v>
      </c>
      <c r="O47" s="12">
        <f t="shared" si="7"/>
        <v>66984.89057931035</v>
      </c>
      <c r="P47" s="12">
        <f t="shared" si="11"/>
        <v>67610.90824827587</v>
      </c>
      <c r="Q47" s="12">
        <f t="shared" si="8"/>
        <v>68236.92591724139</v>
      </c>
      <c r="R47" s="12">
        <f t="shared" si="9"/>
        <v>68862.94358620691</v>
      </c>
    </row>
    <row r="48" spans="1:18" s="16" customFormat="1" ht="12.75" customHeight="1">
      <c r="A48" s="14" t="s">
        <v>70</v>
      </c>
      <c r="B48" s="11" t="s">
        <v>71</v>
      </c>
      <c r="C48" s="11"/>
      <c r="D48" s="53">
        <f t="shared" si="12"/>
        <v>2605.1428571428573</v>
      </c>
      <c r="E48" s="59">
        <v>2578</v>
      </c>
      <c r="F48" s="60">
        <v>2636</v>
      </c>
      <c r="G48" s="55">
        <f t="shared" si="1"/>
        <v>-1.1706048124864452</v>
      </c>
      <c r="H48" s="49">
        <v>1400</v>
      </c>
      <c r="I48" s="12">
        <f t="shared" si="2"/>
        <v>27.142857142857142</v>
      </c>
      <c r="J48" s="56">
        <f t="shared" si="3"/>
        <v>3075.0685714285714</v>
      </c>
      <c r="K48" s="12">
        <f t="shared" si="10"/>
        <v>3167.290628571429</v>
      </c>
      <c r="L48" s="12">
        <f t="shared" si="4"/>
        <v>3198.0313142857144</v>
      </c>
      <c r="M48" s="12">
        <f t="shared" si="5"/>
        <v>3228.7720000000004</v>
      </c>
      <c r="N48" s="12">
        <f t="shared" si="6"/>
        <v>3259.512685714286</v>
      </c>
      <c r="O48" s="12">
        <f t="shared" si="7"/>
        <v>3290.2533714285714</v>
      </c>
      <c r="P48" s="12">
        <f t="shared" si="11"/>
        <v>3320.9940571428574</v>
      </c>
      <c r="Q48" s="12">
        <f t="shared" si="8"/>
        <v>3351.7347428571434</v>
      </c>
      <c r="R48" s="12">
        <f t="shared" si="9"/>
        <v>3382.475428571429</v>
      </c>
    </row>
    <row r="49" spans="1:18" s="16" customFormat="1" ht="12.75" customHeight="1">
      <c r="A49" s="14" t="s">
        <v>72</v>
      </c>
      <c r="B49" s="11" t="s">
        <v>71</v>
      </c>
      <c r="C49" s="11"/>
      <c r="D49" s="53">
        <f t="shared" si="12"/>
        <v>3931.5384615384614</v>
      </c>
      <c r="E49" s="59">
        <v>3895</v>
      </c>
      <c r="F49" s="60">
        <v>3981</v>
      </c>
      <c r="G49" s="55">
        <f t="shared" si="1"/>
        <v>-1.2424400517844418</v>
      </c>
      <c r="H49" s="49">
        <v>1040</v>
      </c>
      <c r="I49" s="12">
        <f t="shared" si="2"/>
        <v>36.53846153846154</v>
      </c>
      <c r="J49" s="56">
        <f t="shared" si="3"/>
        <v>4640.215384615384</v>
      </c>
      <c r="K49" s="12">
        <f t="shared" si="10"/>
        <v>4779.391846153846</v>
      </c>
      <c r="L49" s="12">
        <f t="shared" si="4"/>
        <v>4825.784</v>
      </c>
      <c r="M49" s="12">
        <f t="shared" si="5"/>
        <v>4872.176153846154</v>
      </c>
      <c r="N49" s="12">
        <f t="shared" si="6"/>
        <v>4918.568307692308</v>
      </c>
      <c r="O49" s="12">
        <f t="shared" si="7"/>
        <v>4964.9604615384615</v>
      </c>
      <c r="P49" s="12">
        <f t="shared" si="11"/>
        <v>5011.352615384615</v>
      </c>
      <c r="Q49" s="12">
        <f t="shared" si="8"/>
        <v>5057.744769230769</v>
      </c>
      <c r="R49" s="12">
        <f t="shared" si="9"/>
        <v>5104.136923076922</v>
      </c>
    </row>
    <row r="50" spans="1:18" s="16" customFormat="1" ht="12.75" customHeight="1">
      <c r="A50" s="14" t="s">
        <v>73</v>
      </c>
      <c r="B50" s="11" t="s">
        <v>71</v>
      </c>
      <c r="C50" s="11"/>
      <c r="D50" s="53">
        <f t="shared" si="12"/>
        <v>4070.6666666666665</v>
      </c>
      <c r="E50" s="59">
        <v>4039</v>
      </c>
      <c r="F50" s="60">
        <v>4128</v>
      </c>
      <c r="G50" s="55">
        <f t="shared" si="1"/>
        <v>-1.3888888888889</v>
      </c>
      <c r="H50" s="49">
        <v>1200</v>
      </c>
      <c r="I50" s="12">
        <f t="shared" si="2"/>
        <v>31.666666666666668</v>
      </c>
      <c r="J50" s="56">
        <f t="shared" si="3"/>
        <v>4804.386666666666</v>
      </c>
      <c r="K50" s="12">
        <f t="shared" si="10"/>
        <v>4948.488266666666</v>
      </c>
      <c r="L50" s="12">
        <f t="shared" si="4"/>
        <v>4996.522133333333</v>
      </c>
      <c r="M50" s="12">
        <f t="shared" si="5"/>
        <v>5044.556</v>
      </c>
      <c r="N50" s="12">
        <f t="shared" si="6"/>
        <v>5092.589866666666</v>
      </c>
      <c r="O50" s="12">
        <f t="shared" si="7"/>
        <v>5140.623733333334</v>
      </c>
      <c r="P50" s="12">
        <f t="shared" si="11"/>
        <v>5188.6576</v>
      </c>
      <c r="Q50" s="12">
        <f t="shared" si="8"/>
        <v>5236.691466666666</v>
      </c>
      <c r="R50" s="12">
        <f t="shared" si="9"/>
        <v>5284.725333333334</v>
      </c>
    </row>
    <row r="51" spans="1:18" s="16" customFormat="1" ht="16.5" customHeight="1">
      <c r="A51" s="14" t="s">
        <v>74</v>
      </c>
      <c r="B51" s="11" t="s">
        <v>71</v>
      </c>
      <c r="C51" s="11"/>
      <c r="D51" s="53">
        <f t="shared" si="12"/>
        <v>2885</v>
      </c>
      <c r="E51" s="59">
        <v>2866</v>
      </c>
      <c r="F51" s="60">
        <v>2930</v>
      </c>
      <c r="G51" s="55">
        <f t="shared" si="1"/>
        <v>-1.5358361774744083</v>
      </c>
      <c r="H51" s="49">
        <v>2000</v>
      </c>
      <c r="I51" s="12">
        <f t="shared" si="2"/>
        <v>19</v>
      </c>
      <c r="J51" s="56">
        <f t="shared" si="3"/>
        <v>3405.2999999999997</v>
      </c>
      <c r="K51" s="12">
        <f t="shared" si="10"/>
        <v>3507.429</v>
      </c>
      <c r="L51" s="12">
        <f t="shared" si="4"/>
        <v>3541.4719999999998</v>
      </c>
      <c r="M51" s="12">
        <f t="shared" si="5"/>
        <v>3575.515</v>
      </c>
      <c r="N51" s="12">
        <f t="shared" si="6"/>
        <v>3609.5580000000004</v>
      </c>
      <c r="O51" s="12">
        <f t="shared" si="7"/>
        <v>3643.601</v>
      </c>
      <c r="P51" s="12">
        <f t="shared" si="11"/>
        <v>3677.6440000000002</v>
      </c>
      <c r="Q51" s="12">
        <f t="shared" si="8"/>
        <v>3711.687</v>
      </c>
      <c r="R51" s="12">
        <f t="shared" si="9"/>
        <v>3745.7300000000005</v>
      </c>
    </row>
    <row r="52" spans="1:18" s="16" customFormat="1" ht="16.5" customHeight="1">
      <c r="A52" s="14" t="s">
        <v>75</v>
      </c>
      <c r="B52" s="11"/>
      <c r="C52" s="11"/>
      <c r="D52" s="53">
        <f t="shared" si="12"/>
        <v>7346.148148148148</v>
      </c>
      <c r="E52" s="59">
        <v>7318</v>
      </c>
      <c r="F52" s="60">
        <v>7480</v>
      </c>
      <c r="G52" s="55">
        <f t="shared" si="1"/>
        <v>-1.789463260051491</v>
      </c>
      <c r="H52" s="49">
        <v>1350</v>
      </c>
      <c r="I52" s="12">
        <f t="shared" si="2"/>
        <v>28.14814814814815</v>
      </c>
      <c r="J52" s="56">
        <f t="shared" si="3"/>
        <v>8669.454814814813</v>
      </c>
      <c r="K52" s="12">
        <f t="shared" si="10"/>
        <v>8929.50845925926</v>
      </c>
      <c r="L52" s="12">
        <f t="shared" si="4"/>
        <v>9016.193007407406</v>
      </c>
      <c r="M52" s="12">
        <f t="shared" si="5"/>
        <v>9102.877555555555</v>
      </c>
      <c r="N52" s="12">
        <f t="shared" si="6"/>
        <v>9189.562103703704</v>
      </c>
      <c r="O52" s="12">
        <f t="shared" si="7"/>
        <v>9276.246651851852</v>
      </c>
      <c r="P52" s="12">
        <f t="shared" si="11"/>
        <v>9362.931199999999</v>
      </c>
      <c r="Q52" s="12">
        <f t="shared" si="8"/>
        <v>9449.615748148148</v>
      </c>
      <c r="R52" s="12">
        <f t="shared" si="9"/>
        <v>9536.300296296296</v>
      </c>
    </row>
    <row r="53" spans="1:18" s="16" customFormat="1" ht="16.5" customHeight="1">
      <c r="A53" s="14" t="s">
        <v>76</v>
      </c>
      <c r="B53" s="11" t="s">
        <v>77</v>
      </c>
      <c r="C53" s="11"/>
      <c r="D53" s="53">
        <f t="shared" si="12"/>
        <v>2996.030303030303</v>
      </c>
      <c r="E53" s="59">
        <v>2973</v>
      </c>
      <c r="F53" s="60">
        <v>3039</v>
      </c>
      <c r="G53" s="55">
        <f t="shared" si="1"/>
        <v>-1.413941986498756</v>
      </c>
      <c r="H53" s="49">
        <v>1650</v>
      </c>
      <c r="I53" s="12">
        <f t="shared" si="2"/>
        <v>23.03030303030303</v>
      </c>
      <c r="J53" s="56">
        <f t="shared" si="3"/>
        <v>3536.3157575757573</v>
      </c>
      <c r="K53" s="12">
        <f t="shared" si="10"/>
        <v>3642.37523030303</v>
      </c>
      <c r="L53" s="12">
        <f t="shared" si="4"/>
        <v>3677.728387878788</v>
      </c>
      <c r="M53" s="12">
        <f t="shared" si="5"/>
        <v>3713.081545454545</v>
      </c>
      <c r="N53" s="12">
        <f t="shared" si="6"/>
        <v>3748.434703030303</v>
      </c>
      <c r="O53" s="12">
        <f t="shared" si="7"/>
        <v>3783.7878606060603</v>
      </c>
      <c r="P53" s="12">
        <f t="shared" si="11"/>
        <v>3819.1410181818183</v>
      </c>
      <c r="Q53" s="12">
        <f t="shared" si="8"/>
        <v>3854.4941757575757</v>
      </c>
      <c r="R53" s="12">
        <f t="shared" si="9"/>
        <v>3889.8473333333336</v>
      </c>
    </row>
    <row r="54" spans="1:18" ht="16.5" customHeight="1">
      <c r="A54" s="72" t="s">
        <v>78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1:18" ht="16.5" customHeight="1">
      <c r="A55" s="17" t="s">
        <v>79</v>
      </c>
      <c r="B55" s="15" t="s">
        <v>80</v>
      </c>
      <c r="C55" s="15"/>
      <c r="D55" s="53">
        <f aca="true" t="shared" si="13" ref="D55:D89">E55+I55</f>
        <v>13584.860465116279</v>
      </c>
      <c r="E55" s="57">
        <v>13143</v>
      </c>
      <c r="F55" s="58">
        <v>13435</v>
      </c>
      <c r="G55" s="55">
        <f aca="true" t="shared" si="14" ref="G55:G89">D55*100/F55-100</f>
        <v>1.1154481958785283</v>
      </c>
      <c r="H55" s="49">
        <v>86</v>
      </c>
      <c r="I55" s="12">
        <f aca="true" t="shared" si="15" ref="I55:I89">I$5/H55</f>
        <v>441.86046511627904</v>
      </c>
      <c r="J55" s="56">
        <f>D55*1.18+1</f>
        <v>16031.135348837208</v>
      </c>
      <c r="K55" s="12">
        <f>D55*1.03*1.18+1</f>
        <v>16512.039409302324</v>
      </c>
      <c r="L55" s="12">
        <f>D55*1.04*1.18+1</f>
        <v>16672.340762790696</v>
      </c>
      <c r="M55" s="12">
        <f aca="true" t="shared" si="16" ref="M55:M89">D55*1.05*1.18+1</f>
        <v>16832.64211627907</v>
      </c>
      <c r="N55" s="12">
        <f aca="true" t="shared" si="17" ref="N55:N89">D55*1.06*1.18+1</f>
        <v>16992.94346976744</v>
      </c>
      <c r="O55" s="12">
        <f aca="true" t="shared" si="18" ref="O55:O89">D55*1.07*1.18+1</f>
        <v>17153.244823255813</v>
      </c>
      <c r="P55" s="12">
        <f aca="true" t="shared" si="19" ref="P55:P89">D55*1.08*1.18+1</f>
        <v>17313.546176744185</v>
      </c>
      <c r="Q55" s="12">
        <f aca="true" t="shared" si="20" ref="Q55:Q89">D55*1.09*1.18+1</f>
        <v>17473.847530232557</v>
      </c>
      <c r="R55" s="12">
        <f aca="true" t="shared" si="21" ref="R55:R89">D55*1.1*1.18+1</f>
        <v>17634.14888372093</v>
      </c>
    </row>
    <row r="56" spans="1:18" ht="16.5" customHeight="1">
      <c r="A56" s="18" t="s">
        <v>81</v>
      </c>
      <c r="B56" s="15"/>
      <c r="C56" s="15"/>
      <c r="D56" s="53">
        <f t="shared" si="13"/>
        <v>23194.72463768116</v>
      </c>
      <c r="E56" s="57">
        <v>22644</v>
      </c>
      <c r="F56" s="58">
        <v>23148</v>
      </c>
      <c r="G56" s="55">
        <f t="shared" si="14"/>
        <v>0.20185172663367723</v>
      </c>
      <c r="H56" s="49">
        <v>69</v>
      </c>
      <c r="I56" s="12">
        <f t="shared" si="15"/>
        <v>550.7246376811594</v>
      </c>
      <c r="J56" s="56">
        <f>D56*1.18+1</f>
        <v>27370.775072463766</v>
      </c>
      <c r="K56" s="12">
        <f>D56*1.03*1.18+1</f>
        <v>28191.868324637682</v>
      </c>
      <c r="L56" s="12">
        <f>D56*1.04*1.18+1</f>
        <v>28465.566075362316</v>
      </c>
      <c r="M56" s="12">
        <f t="shared" si="16"/>
        <v>28739.263826086957</v>
      </c>
      <c r="N56" s="12">
        <f t="shared" si="17"/>
        <v>29012.961576811595</v>
      </c>
      <c r="O56" s="12">
        <f t="shared" si="18"/>
        <v>29286.659327536232</v>
      </c>
      <c r="P56" s="12">
        <f t="shared" si="19"/>
        <v>29560.357078260873</v>
      </c>
      <c r="Q56" s="12">
        <f t="shared" si="20"/>
        <v>29834.05482898551</v>
      </c>
      <c r="R56" s="12">
        <f t="shared" si="21"/>
        <v>30107.752579710144</v>
      </c>
    </row>
    <row r="57" spans="1:18" ht="16.5" customHeight="1">
      <c r="A57" s="10" t="s">
        <v>82</v>
      </c>
      <c r="B57" s="11" t="s">
        <v>83</v>
      </c>
      <c r="C57" s="11">
        <v>9641</v>
      </c>
      <c r="D57" s="53">
        <f t="shared" si="13"/>
        <v>9240.727272727272</v>
      </c>
      <c r="E57" s="57">
        <v>9068</v>
      </c>
      <c r="F57" s="58">
        <v>9968</v>
      </c>
      <c r="G57" s="55">
        <f t="shared" si="14"/>
        <v>-7.296074711805062</v>
      </c>
      <c r="H57" s="49">
        <v>220</v>
      </c>
      <c r="I57" s="12">
        <f t="shared" si="15"/>
        <v>172.72727272727272</v>
      </c>
      <c r="J57" s="61">
        <f aca="true" t="shared" si="22" ref="J57:J88">C57*1.18+1</f>
        <v>11377.38</v>
      </c>
      <c r="K57" s="61">
        <v>11377</v>
      </c>
      <c r="L57" s="61">
        <v>11377</v>
      </c>
      <c r="M57" s="12">
        <f t="shared" si="16"/>
        <v>11450.261090909089</v>
      </c>
      <c r="N57" s="12">
        <f t="shared" si="17"/>
        <v>11559.301672727272</v>
      </c>
      <c r="O57" s="12">
        <f t="shared" si="18"/>
        <v>11668.342254545454</v>
      </c>
      <c r="P57" s="12">
        <f t="shared" si="19"/>
        <v>11777.382836363635</v>
      </c>
      <c r="Q57" s="12">
        <f t="shared" si="20"/>
        <v>11886.423418181817</v>
      </c>
      <c r="R57" s="12">
        <f t="shared" si="21"/>
        <v>11995.463999999998</v>
      </c>
    </row>
    <row r="58" spans="1:18" ht="16.5" customHeight="1">
      <c r="A58" s="10" t="s">
        <v>84</v>
      </c>
      <c r="B58" s="11" t="s">
        <v>83</v>
      </c>
      <c r="C58" s="11">
        <v>9574</v>
      </c>
      <c r="D58" s="53">
        <f t="shared" si="13"/>
        <v>9173.727272727272</v>
      </c>
      <c r="E58" s="57">
        <v>9001</v>
      </c>
      <c r="F58" s="58">
        <v>9899</v>
      </c>
      <c r="G58" s="55">
        <f t="shared" si="14"/>
        <v>-7.326727217625304</v>
      </c>
      <c r="H58" s="49">
        <v>220</v>
      </c>
      <c r="I58" s="12">
        <f t="shared" si="15"/>
        <v>172.72727272727272</v>
      </c>
      <c r="J58" s="61">
        <f t="shared" si="22"/>
        <v>11298.32</v>
      </c>
      <c r="K58" s="61">
        <v>11298</v>
      </c>
      <c r="L58" s="61">
        <v>11298</v>
      </c>
      <c r="M58" s="12">
        <f t="shared" si="16"/>
        <v>11367.248090909088</v>
      </c>
      <c r="N58" s="12">
        <f t="shared" si="17"/>
        <v>11475.498072727272</v>
      </c>
      <c r="O58" s="12">
        <f t="shared" si="18"/>
        <v>11583.748054545455</v>
      </c>
      <c r="P58" s="12">
        <f t="shared" si="19"/>
        <v>11691.998036363635</v>
      </c>
      <c r="Q58" s="12">
        <f t="shared" si="20"/>
        <v>11800.24801818182</v>
      </c>
      <c r="R58" s="12">
        <f t="shared" si="21"/>
        <v>11908.498</v>
      </c>
    </row>
    <row r="59" spans="1:18" ht="16.5" customHeight="1">
      <c r="A59" s="10" t="s">
        <v>85</v>
      </c>
      <c r="B59" s="11" t="s">
        <v>83</v>
      </c>
      <c r="C59" s="11">
        <v>10350</v>
      </c>
      <c r="D59" s="53">
        <f t="shared" si="13"/>
        <v>9908.727272727272</v>
      </c>
      <c r="E59" s="57">
        <v>9736</v>
      </c>
      <c r="F59" s="58">
        <v>10702</v>
      </c>
      <c r="G59" s="55">
        <f t="shared" si="14"/>
        <v>-7.412378315013342</v>
      </c>
      <c r="H59" s="49">
        <v>220</v>
      </c>
      <c r="I59" s="12">
        <f t="shared" si="15"/>
        <v>172.72727272727272</v>
      </c>
      <c r="J59" s="61">
        <f t="shared" si="22"/>
        <v>12214</v>
      </c>
      <c r="K59" s="61">
        <v>12214</v>
      </c>
      <c r="L59" s="61">
        <v>12214</v>
      </c>
      <c r="M59" s="12">
        <f t="shared" si="16"/>
        <v>12277.913090909089</v>
      </c>
      <c r="N59" s="12">
        <f t="shared" si="17"/>
        <v>12394.836072727272</v>
      </c>
      <c r="O59" s="12">
        <f t="shared" si="18"/>
        <v>12511.759054545455</v>
      </c>
      <c r="P59" s="12">
        <f t="shared" si="19"/>
        <v>12628.682036363636</v>
      </c>
      <c r="Q59" s="12">
        <f t="shared" si="20"/>
        <v>12745.605018181817</v>
      </c>
      <c r="R59" s="12">
        <f t="shared" si="21"/>
        <v>12862.528</v>
      </c>
    </row>
    <row r="60" spans="1:18" ht="16.5" customHeight="1">
      <c r="A60" s="10" t="s">
        <v>86</v>
      </c>
      <c r="B60" s="11" t="s">
        <v>83</v>
      </c>
      <c r="C60" s="11">
        <v>10283</v>
      </c>
      <c r="D60" s="53">
        <f t="shared" si="13"/>
        <v>9841.727272727272</v>
      </c>
      <c r="E60" s="57">
        <v>9669</v>
      </c>
      <c r="F60" s="58">
        <v>10633</v>
      </c>
      <c r="G60" s="55">
        <f t="shared" si="14"/>
        <v>-7.441669587818382</v>
      </c>
      <c r="H60" s="49">
        <v>220</v>
      </c>
      <c r="I60" s="12">
        <f t="shared" si="15"/>
        <v>172.72727272727272</v>
      </c>
      <c r="J60" s="61">
        <f t="shared" si="22"/>
        <v>12134.939999999999</v>
      </c>
      <c r="K60" s="61">
        <v>12135</v>
      </c>
      <c r="L60" s="61">
        <v>12135</v>
      </c>
      <c r="M60" s="12">
        <f t="shared" si="16"/>
        <v>12194.90009090909</v>
      </c>
      <c r="N60" s="12">
        <f t="shared" si="17"/>
        <v>12311.032472727273</v>
      </c>
      <c r="O60" s="12">
        <f t="shared" si="18"/>
        <v>12427.164854545454</v>
      </c>
      <c r="P60" s="12">
        <f t="shared" si="19"/>
        <v>12543.297236363636</v>
      </c>
      <c r="Q60" s="12">
        <f t="shared" si="20"/>
        <v>12659.429618181817</v>
      </c>
      <c r="R60" s="12">
        <f t="shared" si="21"/>
        <v>12775.561999999998</v>
      </c>
    </row>
    <row r="61" spans="1:18" ht="16.5" customHeight="1">
      <c r="A61" s="14" t="s">
        <v>87</v>
      </c>
      <c r="B61" s="11"/>
      <c r="C61" s="11">
        <v>9619</v>
      </c>
      <c r="D61" s="53">
        <f t="shared" si="13"/>
        <v>9219.727272727272</v>
      </c>
      <c r="E61" s="57">
        <v>9047</v>
      </c>
      <c r="F61" s="58">
        <v>9945</v>
      </c>
      <c r="G61" s="55">
        <f t="shared" si="14"/>
        <v>-7.292837881073183</v>
      </c>
      <c r="H61" s="49">
        <v>220</v>
      </c>
      <c r="I61" s="12">
        <f t="shared" si="15"/>
        <v>172.72727272727272</v>
      </c>
      <c r="J61" s="61">
        <f t="shared" si="22"/>
        <v>11351.42</v>
      </c>
      <c r="K61" s="61">
        <v>11351</v>
      </c>
      <c r="L61" s="61">
        <v>11351</v>
      </c>
      <c r="M61" s="12">
        <f t="shared" si="16"/>
        <v>11424.24209090909</v>
      </c>
      <c r="N61" s="12">
        <f t="shared" si="17"/>
        <v>11533.034872727272</v>
      </c>
      <c r="O61" s="12">
        <f t="shared" si="18"/>
        <v>11641.827654545454</v>
      </c>
      <c r="P61" s="12">
        <f t="shared" si="19"/>
        <v>11750.620436363635</v>
      </c>
      <c r="Q61" s="12">
        <f t="shared" si="20"/>
        <v>11859.413218181819</v>
      </c>
      <c r="R61" s="12">
        <f t="shared" si="21"/>
        <v>11968.206</v>
      </c>
    </row>
    <row r="62" spans="1:18" ht="16.5" customHeight="1">
      <c r="A62" s="14" t="s">
        <v>88</v>
      </c>
      <c r="B62" s="11"/>
      <c r="C62" s="11">
        <v>8552</v>
      </c>
      <c r="D62" s="53">
        <f t="shared" si="13"/>
        <v>9152.727272727272</v>
      </c>
      <c r="E62" s="57">
        <v>8980</v>
      </c>
      <c r="F62" s="58">
        <v>9876</v>
      </c>
      <c r="G62" s="55">
        <f t="shared" si="14"/>
        <v>-7.323539158290075</v>
      </c>
      <c r="H62" s="49">
        <v>220</v>
      </c>
      <c r="I62" s="12">
        <f t="shared" si="15"/>
        <v>172.72727272727272</v>
      </c>
      <c r="J62" s="61">
        <f t="shared" si="22"/>
        <v>10092.359999999999</v>
      </c>
      <c r="K62" s="61">
        <v>10092</v>
      </c>
      <c r="L62" s="61">
        <v>10092</v>
      </c>
      <c r="M62" s="12">
        <f t="shared" si="16"/>
        <v>11341.22909090909</v>
      </c>
      <c r="N62" s="12">
        <f t="shared" si="17"/>
        <v>11449.231272727273</v>
      </c>
      <c r="O62" s="12">
        <f t="shared" si="18"/>
        <v>11557.233454545454</v>
      </c>
      <c r="P62" s="12">
        <f t="shared" si="19"/>
        <v>11665.235636363635</v>
      </c>
      <c r="Q62" s="12">
        <f t="shared" si="20"/>
        <v>11773.237818181817</v>
      </c>
      <c r="R62" s="12">
        <f t="shared" si="21"/>
        <v>11881.24</v>
      </c>
    </row>
    <row r="63" spans="1:18" ht="16.5" customHeight="1">
      <c r="A63" s="14" t="s">
        <v>89</v>
      </c>
      <c r="B63" s="11"/>
      <c r="C63" s="11">
        <v>9602</v>
      </c>
      <c r="D63" s="53">
        <f t="shared" si="13"/>
        <v>9204.727272727272</v>
      </c>
      <c r="E63" s="57">
        <v>9032</v>
      </c>
      <c r="F63" s="58">
        <v>9927</v>
      </c>
      <c r="G63" s="55">
        <f t="shared" si="14"/>
        <v>-7.275840911380357</v>
      </c>
      <c r="H63" s="49">
        <v>220</v>
      </c>
      <c r="I63" s="12">
        <f t="shared" si="15"/>
        <v>172.72727272727272</v>
      </c>
      <c r="J63" s="61">
        <f t="shared" si="22"/>
        <v>11331.359999999999</v>
      </c>
      <c r="K63" s="61">
        <v>11331</v>
      </c>
      <c r="L63" s="61">
        <v>11331</v>
      </c>
      <c r="M63" s="12">
        <f t="shared" si="16"/>
        <v>11405.65709090909</v>
      </c>
      <c r="N63" s="12">
        <f t="shared" si="17"/>
        <v>11514.272872727272</v>
      </c>
      <c r="O63" s="12">
        <f t="shared" si="18"/>
        <v>11622.888654545453</v>
      </c>
      <c r="P63" s="12">
        <f t="shared" si="19"/>
        <v>11731.504436363637</v>
      </c>
      <c r="Q63" s="12">
        <f t="shared" si="20"/>
        <v>11840.120218181817</v>
      </c>
      <c r="R63" s="12">
        <f t="shared" si="21"/>
        <v>11948.736</v>
      </c>
    </row>
    <row r="64" spans="1:18" ht="16.5" customHeight="1">
      <c r="A64" s="14" t="s">
        <v>90</v>
      </c>
      <c r="B64" s="11"/>
      <c r="C64" s="11">
        <v>9535</v>
      </c>
      <c r="D64" s="53">
        <f t="shared" si="13"/>
        <v>9137.727272727272</v>
      </c>
      <c r="E64" s="57">
        <v>8965</v>
      </c>
      <c r="F64" s="58">
        <v>9858</v>
      </c>
      <c r="G64" s="55">
        <f t="shared" si="14"/>
        <v>-7.306479278481717</v>
      </c>
      <c r="H64" s="49">
        <v>220</v>
      </c>
      <c r="I64" s="12">
        <f t="shared" si="15"/>
        <v>172.72727272727272</v>
      </c>
      <c r="J64" s="61">
        <f t="shared" si="22"/>
        <v>11252.3</v>
      </c>
      <c r="K64" s="61">
        <v>11252</v>
      </c>
      <c r="L64" s="61">
        <v>11252</v>
      </c>
      <c r="M64" s="12">
        <f t="shared" si="16"/>
        <v>11322.64409090909</v>
      </c>
      <c r="N64" s="12">
        <f t="shared" si="17"/>
        <v>11430.469272727272</v>
      </c>
      <c r="O64" s="12">
        <f t="shared" si="18"/>
        <v>11538.294454545454</v>
      </c>
      <c r="P64" s="12">
        <f t="shared" si="19"/>
        <v>11646.119636363635</v>
      </c>
      <c r="Q64" s="12">
        <f t="shared" si="20"/>
        <v>11753.944818181817</v>
      </c>
      <c r="R64" s="12">
        <f t="shared" si="21"/>
        <v>11861.769999999999</v>
      </c>
    </row>
    <row r="65" spans="1:18" ht="16.5" customHeight="1">
      <c r="A65" s="14" t="s">
        <v>91</v>
      </c>
      <c r="B65" s="11"/>
      <c r="C65" s="11">
        <v>10339</v>
      </c>
      <c r="D65" s="53">
        <f t="shared" si="13"/>
        <v>9897.727272727272</v>
      </c>
      <c r="E65" s="57">
        <v>9725</v>
      </c>
      <c r="F65" s="58">
        <v>10690</v>
      </c>
      <c r="G65" s="55">
        <f t="shared" si="14"/>
        <v>-7.411344502083523</v>
      </c>
      <c r="H65" s="49">
        <v>220</v>
      </c>
      <c r="I65" s="12">
        <f t="shared" si="15"/>
        <v>172.72727272727272</v>
      </c>
      <c r="J65" s="61">
        <f t="shared" si="22"/>
        <v>12201.019999999999</v>
      </c>
      <c r="K65" s="61">
        <v>12201</v>
      </c>
      <c r="L65" s="61">
        <v>12201</v>
      </c>
      <c r="M65" s="12">
        <f t="shared" si="16"/>
        <v>12264.28409090909</v>
      </c>
      <c r="N65" s="12">
        <f t="shared" si="17"/>
        <v>12381.07727272727</v>
      </c>
      <c r="O65" s="12">
        <f t="shared" si="18"/>
        <v>12497.870454545455</v>
      </c>
      <c r="P65" s="12">
        <f t="shared" si="19"/>
        <v>12614.663636363635</v>
      </c>
      <c r="Q65" s="12">
        <f t="shared" si="20"/>
        <v>12731.456818181818</v>
      </c>
      <c r="R65" s="12">
        <f t="shared" si="21"/>
        <v>12848.25</v>
      </c>
    </row>
    <row r="66" spans="1:18" ht="16.5" customHeight="1">
      <c r="A66" s="14" t="s">
        <v>92</v>
      </c>
      <c r="B66" s="11"/>
      <c r="C66" s="11">
        <v>10272</v>
      </c>
      <c r="D66" s="53">
        <f t="shared" si="13"/>
        <v>9830.727272727272</v>
      </c>
      <c r="E66" s="57">
        <v>9658</v>
      </c>
      <c r="F66" s="58">
        <v>10621</v>
      </c>
      <c r="G66" s="55">
        <f t="shared" si="14"/>
        <v>-7.440662153024462</v>
      </c>
      <c r="H66" s="49">
        <v>220</v>
      </c>
      <c r="I66" s="12">
        <f t="shared" si="15"/>
        <v>172.72727272727272</v>
      </c>
      <c r="J66" s="61">
        <f t="shared" si="22"/>
        <v>12121.96</v>
      </c>
      <c r="K66" s="61">
        <v>12122</v>
      </c>
      <c r="L66" s="61">
        <v>12122</v>
      </c>
      <c r="M66" s="12">
        <f t="shared" si="16"/>
        <v>12181.27109090909</v>
      </c>
      <c r="N66" s="12">
        <f t="shared" si="17"/>
        <v>12297.273672727273</v>
      </c>
      <c r="O66" s="12">
        <f t="shared" si="18"/>
        <v>12413.276254545453</v>
      </c>
      <c r="P66" s="12">
        <f t="shared" si="19"/>
        <v>12529.278836363637</v>
      </c>
      <c r="Q66" s="12">
        <f t="shared" si="20"/>
        <v>12645.281418181818</v>
      </c>
      <c r="R66" s="12">
        <f t="shared" si="21"/>
        <v>12761.283999999998</v>
      </c>
    </row>
    <row r="67" spans="1:18" ht="16.5" customHeight="1">
      <c r="A67" s="10" t="s">
        <v>93</v>
      </c>
      <c r="B67" s="11" t="s">
        <v>94</v>
      </c>
      <c r="C67" s="11">
        <v>7978</v>
      </c>
      <c r="D67" s="53">
        <f t="shared" si="13"/>
        <v>7645.79104477612</v>
      </c>
      <c r="E67" s="57">
        <v>7504</v>
      </c>
      <c r="F67" s="58">
        <v>8249</v>
      </c>
      <c r="G67" s="55">
        <f t="shared" si="14"/>
        <v>-7.312510064539708</v>
      </c>
      <c r="H67" s="49">
        <v>268</v>
      </c>
      <c r="I67" s="12">
        <f t="shared" si="15"/>
        <v>141.7910447761194</v>
      </c>
      <c r="J67" s="61">
        <f t="shared" si="22"/>
        <v>9415.039999999999</v>
      </c>
      <c r="K67" s="61">
        <v>9415</v>
      </c>
      <c r="L67" s="61">
        <v>9415</v>
      </c>
      <c r="M67" s="12">
        <f t="shared" si="16"/>
        <v>9474.135104477611</v>
      </c>
      <c r="N67" s="12">
        <f t="shared" si="17"/>
        <v>9564.355438805971</v>
      </c>
      <c r="O67" s="12">
        <f t="shared" si="18"/>
        <v>9654.57577313433</v>
      </c>
      <c r="P67" s="12">
        <f t="shared" si="19"/>
        <v>9744.796107462687</v>
      </c>
      <c r="Q67" s="12">
        <f t="shared" si="20"/>
        <v>9835.016441791046</v>
      </c>
      <c r="R67" s="12">
        <f t="shared" si="21"/>
        <v>9925.236776119404</v>
      </c>
    </row>
    <row r="68" spans="1:18" s="2" customFormat="1" ht="16.5" customHeight="1">
      <c r="A68" s="19" t="s">
        <v>95</v>
      </c>
      <c r="B68" s="20" t="s">
        <v>94</v>
      </c>
      <c r="C68" s="20">
        <v>7911</v>
      </c>
      <c r="D68" s="53">
        <f t="shared" si="13"/>
        <v>7578.79104477612</v>
      </c>
      <c r="E68" s="62">
        <v>7437</v>
      </c>
      <c r="F68" s="58">
        <v>8180</v>
      </c>
      <c r="G68" s="55">
        <f t="shared" si="14"/>
        <v>-7.349742728898292</v>
      </c>
      <c r="H68" s="63">
        <v>268</v>
      </c>
      <c r="I68" s="12">
        <f t="shared" si="15"/>
        <v>141.7910447761194</v>
      </c>
      <c r="J68" s="61">
        <f t="shared" si="22"/>
        <v>9335.98</v>
      </c>
      <c r="K68" s="61">
        <v>9336</v>
      </c>
      <c r="L68" s="61">
        <v>9336</v>
      </c>
      <c r="M68" s="12">
        <f t="shared" si="16"/>
        <v>9391.122104477612</v>
      </c>
      <c r="N68" s="12">
        <f t="shared" si="17"/>
        <v>9480.55183880597</v>
      </c>
      <c r="O68" s="12">
        <f t="shared" si="18"/>
        <v>9569.98157313433</v>
      </c>
      <c r="P68" s="12">
        <f t="shared" si="19"/>
        <v>9659.411307462688</v>
      </c>
      <c r="Q68" s="12">
        <f t="shared" si="20"/>
        <v>9748.841041791045</v>
      </c>
      <c r="R68" s="12">
        <f t="shared" si="21"/>
        <v>9838.270776119403</v>
      </c>
    </row>
    <row r="69" spans="1:18" ht="16.5" customHeight="1">
      <c r="A69" s="10" t="s">
        <v>96</v>
      </c>
      <c r="B69" s="11" t="s">
        <v>94</v>
      </c>
      <c r="C69" s="11">
        <v>8008</v>
      </c>
      <c r="D69" s="53">
        <f t="shared" si="13"/>
        <v>7674.79104477612</v>
      </c>
      <c r="E69" s="57">
        <v>7533</v>
      </c>
      <c r="F69" s="58">
        <v>8279</v>
      </c>
      <c r="G69" s="55">
        <f t="shared" si="14"/>
        <v>-7.298091016111613</v>
      </c>
      <c r="H69" s="49">
        <v>268</v>
      </c>
      <c r="I69" s="12">
        <f t="shared" si="15"/>
        <v>141.7910447761194</v>
      </c>
      <c r="J69" s="61">
        <f t="shared" si="22"/>
        <v>9450.439999999999</v>
      </c>
      <c r="K69" s="61">
        <v>9450</v>
      </c>
      <c r="L69" s="61">
        <v>9450</v>
      </c>
      <c r="M69" s="12">
        <f t="shared" si="16"/>
        <v>9510.066104477612</v>
      </c>
      <c r="N69" s="12">
        <f t="shared" si="17"/>
        <v>9600.62863880597</v>
      </c>
      <c r="O69" s="12">
        <f t="shared" si="18"/>
        <v>9691.19117313433</v>
      </c>
      <c r="P69" s="12">
        <f t="shared" si="19"/>
        <v>9781.753707462687</v>
      </c>
      <c r="Q69" s="12">
        <f t="shared" si="20"/>
        <v>9872.316241791044</v>
      </c>
      <c r="R69" s="12">
        <f t="shared" si="21"/>
        <v>9962.878776119403</v>
      </c>
    </row>
    <row r="70" spans="1:18" ht="16.5" customHeight="1">
      <c r="A70" s="10" t="s">
        <v>97</v>
      </c>
      <c r="B70" s="11" t="s">
        <v>94</v>
      </c>
      <c r="C70" s="11">
        <v>7941</v>
      </c>
      <c r="D70" s="53">
        <f t="shared" si="13"/>
        <v>7607.79104477612</v>
      </c>
      <c r="E70" s="57">
        <v>7466</v>
      </c>
      <c r="F70" s="58">
        <v>8210</v>
      </c>
      <c r="G70" s="55">
        <f t="shared" si="14"/>
        <v>-7.335066446088675</v>
      </c>
      <c r="H70" s="49">
        <v>268</v>
      </c>
      <c r="I70" s="12">
        <f t="shared" si="15"/>
        <v>141.7910447761194</v>
      </c>
      <c r="J70" s="61">
        <f t="shared" si="22"/>
        <v>9371.38</v>
      </c>
      <c r="K70" s="61">
        <v>9371</v>
      </c>
      <c r="L70" s="61">
        <v>9371</v>
      </c>
      <c r="M70" s="12">
        <f t="shared" si="16"/>
        <v>9427.053104477613</v>
      </c>
      <c r="N70" s="12">
        <f t="shared" si="17"/>
        <v>9516.82503880597</v>
      </c>
      <c r="O70" s="12">
        <f t="shared" si="18"/>
        <v>9606.596973134328</v>
      </c>
      <c r="P70" s="12">
        <f t="shared" si="19"/>
        <v>9696.368907462685</v>
      </c>
      <c r="Q70" s="12">
        <f t="shared" si="20"/>
        <v>9786.140841791046</v>
      </c>
      <c r="R70" s="12">
        <f t="shared" si="21"/>
        <v>9875.912776119403</v>
      </c>
    </row>
    <row r="71" spans="1:18" ht="16.5" customHeight="1">
      <c r="A71" s="10" t="s">
        <v>98</v>
      </c>
      <c r="B71" s="11" t="s">
        <v>99</v>
      </c>
      <c r="C71" s="11">
        <v>8400</v>
      </c>
      <c r="D71" s="53">
        <f t="shared" si="13"/>
        <v>8042.79104477612</v>
      </c>
      <c r="E71" s="57">
        <v>7901</v>
      </c>
      <c r="F71" s="58">
        <v>8685</v>
      </c>
      <c r="G71" s="55">
        <f t="shared" si="14"/>
        <v>-7.394461200044674</v>
      </c>
      <c r="H71" s="49">
        <v>268</v>
      </c>
      <c r="I71" s="12">
        <f t="shared" si="15"/>
        <v>141.7910447761194</v>
      </c>
      <c r="J71" s="61">
        <f t="shared" si="22"/>
        <v>9913</v>
      </c>
      <c r="K71" s="61">
        <v>9913</v>
      </c>
      <c r="L71" s="61">
        <v>9913</v>
      </c>
      <c r="M71" s="12">
        <f t="shared" si="16"/>
        <v>9966.01810447761</v>
      </c>
      <c r="N71" s="12">
        <f t="shared" si="17"/>
        <v>10060.923038805971</v>
      </c>
      <c r="O71" s="12">
        <f t="shared" si="18"/>
        <v>10155.82797313433</v>
      </c>
      <c r="P71" s="12">
        <f t="shared" si="19"/>
        <v>10250.732907462687</v>
      </c>
      <c r="Q71" s="12">
        <f t="shared" si="20"/>
        <v>10345.637841791046</v>
      </c>
      <c r="R71" s="12">
        <f t="shared" si="21"/>
        <v>10440.542776119402</v>
      </c>
    </row>
    <row r="72" spans="1:18" ht="16.5" customHeight="1">
      <c r="A72" s="10" t="s">
        <v>100</v>
      </c>
      <c r="B72" s="11" t="s">
        <v>99</v>
      </c>
      <c r="C72" s="11">
        <v>8333</v>
      </c>
      <c r="D72" s="53">
        <f t="shared" si="13"/>
        <v>7975.79104477612</v>
      </c>
      <c r="E72" s="57">
        <v>7834</v>
      </c>
      <c r="F72" s="58">
        <v>8616</v>
      </c>
      <c r="G72" s="55">
        <f t="shared" si="14"/>
        <v>-7.430466054130463</v>
      </c>
      <c r="H72" s="49">
        <v>268</v>
      </c>
      <c r="I72" s="12">
        <f t="shared" si="15"/>
        <v>141.7910447761194</v>
      </c>
      <c r="J72" s="61">
        <f t="shared" si="22"/>
        <v>9833.939999999999</v>
      </c>
      <c r="K72" s="61">
        <v>9834</v>
      </c>
      <c r="L72" s="61">
        <v>9834</v>
      </c>
      <c r="M72" s="12">
        <f t="shared" si="16"/>
        <v>9883.005104477614</v>
      </c>
      <c r="N72" s="12">
        <f t="shared" si="17"/>
        <v>9977.11943880597</v>
      </c>
      <c r="O72" s="12">
        <f t="shared" si="18"/>
        <v>10071.233773134329</v>
      </c>
      <c r="P72" s="12">
        <f t="shared" si="19"/>
        <v>10165.348107462687</v>
      </c>
      <c r="Q72" s="12">
        <f t="shared" si="20"/>
        <v>10259.462441791044</v>
      </c>
      <c r="R72" s="12">
        <f t="shared" si="21"/>
        <v>10353.576776119404</v>
      </c>
    </row>
    <row r="73" spans="1:18" ht="16.5" customHeight="1">
      <c r="A73" s="14" t="s">
        <v>101</v>
      </c>
      <c r="B73" s="11"/>
      <c r="C73" s="11">
        <v>8156</v>
      </c>
      <c r="D73" s="53">
        <f t="shared" si="13"/>
        <v>7812.79104477612</v>
      </c>
      <c r="E73" s="57">
        <v>7671</v>
      </c>
      <c r="F73" s="58">
        <v>8431</v>
      </c>
      <c r="G73" s="55">
        <f t="shared" si="14"/>
        <v>-7.332569745271982</v>
      </c>
      <c r="H73" s="49">
        <v>268</v>
      </c>
      <c r="I73" s="12">
        <f t="shared" si="15"/>
        <v>141.7910447761194</v>
      </c>
      <c r="J73" s="61">
        <f t="shared" si="22"/>
        <v>9625.08</v>
      </c>
      <c r="K73" s="61">
        <v>9625</v>
      </c>
      <c r="L73" s="61">
        <v>9625</v>
      </c>
      <c r="M73" s="12">
        <f t="shared" si="16"/>
        <v>9681.048104477612</v>
      </c>
      <c r="N73" s="12">
        <f t="shared" si="17"/>
        <v>9773.23903880597</v>
      </c>
      <c r="O73" s="12">
        <f t="shared" si="18"/>
        <v>9865.429973134329</v>
      </c>
      <c r="P73" s="12">
        <f t="shared" si="19"/>
        <v>9957.620907462688</v>
      </c>
      <c r="Q73" s="12">
        <f t="shared" si="20"/>
        <v>10049.811841791045</v>
      </c>
      <c r="R73" s="12">
        <f t="shared" si="21"/>
        <v>10142.002776119403</v>
      </c>
    </row>
    <row r="74" spans="1:18" ht="16.5" customHeight="1">
      <c r="A74" s="14" t="s">
        <v>102</v>
      </c>
      <c r="B74" s="11"/>
      <c r="C74" s="11">
        <v>8089</v>
      </c>
      <c r="D74" s="53">
        <f t="shared" si="13"/>
        <v>7745.79104477612</v>
      </c>
      <c r="E74" s="57">
        <v>7604</v>
      </c>
      <c r="F74" s="58">
        <v>8362</v>
      </c>
      <c r="G74" s="55">
        <f t="shared" si="14"/>
        <v>-7.369157560677834</v>
      </c>
      <c r="H74" s="49">
        <v>268</v>
      </c>
      <c r="I74" s="12">
        <f t="shared" si="15"/>
        <v>141.7910447761194</v>
      </c>
      <c r="J74" s="61">
        <f t="shared" si="22"/>
        <v>9546.019999999999</v>
      </c>
      <c r="K74" s="61">
        <v>9546</v>
      </c>
      <c r="L74" s="61">
        <v>9546</v>
      </c>
      <c r="M74" s="12">
        <f t="shared" si="16"/>
        <v>9598.035104477613</v>
      </c>
      <c r="N74" s="12">
        <f t="shared" si="17"/>
        <v>9689.43543880597</v>
      </c>
      <c r="O74" s="12">
        <f t="shared" si="18"/>
        <v>9780.835773134328</v>
      </c>
      <c r="P74" s="12">
        <f t="shared" si="19"/>
        <v>9872.236107462688</v>
      </c>
      <c r="Q74" s="12">
        <f t="shared" si="20"/>
        <v>9963.636441791046</v>
      </c>
      <c r="R74" s="12">
        <f t="shared" si="21"/>
        <v>10055.036776119405</v>
      </c>
    </row>
    <row r="75" spans="1:18" ht="16.5" customHeight="1">
      <c r="A75" s="10" t="s">
        <v>103</v>
      </c>
      <c r="B75" s="11" t="s">
        <v>104</v>
      </c>
      <c r="C75" s="11">
        <v>7407</v>
      </c>
      <c r="D75" s="53">
        <f t="shared" si="13"/>
        <v>7105.686131386861</v>
      </c>
      <c r="E75" s="57">
        <v>6967</v>
      </c>
      <c r="F75" s="58">
        <v>7658</v>
      </c>
      <c r="G75" s="55">
        <f t="shared" si="14"/>
        <v>-7.2122469132036855</v>
      </c>
      <c r="H75" s="49">
        <v>274</v>
      </c>
      <c r="I75" s="12">
        <f t="shared" si="15"/>
        <v>138.68613138686132</v>
      </c>
      <c r="J75" s="61">
        <f t="shared" si="22"/>
        <v>8741.26</v>
      </c>
      <c r="K75" s="61">
        <v>8741</v>
      </c>
      <c r="L75" s="61">
        <v>8741</v>
      </c>
      <c r="M75" s="12">
        <f t="shared" si="16"/>
        <v>8804.945116788322</v>
      </c>
      <c r="N75" s="12">
        <f t="shared" si="17"/>
        <v>8888.792213138686</v>
      </c>
      <c r="O75" s="12">
        <f t="shared" si="18"/>
        <v>8972.639309489052</v>
      </c>
      <c r="P75" s="12">
        <f t="shared" si="19"/>
        <v>9056.486405839416</v>
      </c>
      <c r="Q75" s="12">
        <f t="shared" si="20"/>
        <v>9140.333502189782</v>
      </c>
      <c r="R75" s="12">
        <f t="shared" si="21"/>
        <v>9224.180598540146</v>
      </c>
    </row>
    <row r="76" spans="1:18" ht="16.5" customHeight="1">
      <c r="A76" s="10" t="s">
        <v>105</v>
      </c>
      <c r="B76" s="11" t="s">
        <v>104</v>
      </c>
      <c r="C76" s="11">
        <v>7340</v>
      </c>
      <c r="D76" s="53">
        <f t="shared" si="13"/>
        <v>7038.686131386861</v>
      </c>
      <c r="E76" s="57">
        <v>6900</v>
      </c>
      <c r="F76" s="58">
        <v>7589</v>
      </c>
      <c r="G76" s="55">
        <f t="shared" si="14"/>
        <v>-7.251467500502542</v>
      </c>
      <c r="H76" s="49">
        <v>274</v>
      </c>
      <c r="I76" s="12">
        <f t="shared" si="15"/>
        <v>138.68613138686132</v>
      </c>
      <c r="J76" s="61">
        <f t="shared" si="22"/>
        <v>8662.199999999999</v>
      </c>
      <c r="K76" s="61">
        <v>8662</v>
      </c>
      <c r="L76" s="61">
        <v>8662</v>
      </c>
      <c r="M76" s="12">
        <f t="shared" si="16"/>
        <v>8721.93211678832</v>
      </c>
      <c r="N76" s="12">
        <f t="shared" si="17"/>
        <v>8804.988613138687</v>
      </c>
      <c r="O76" s="12">
        <f t="shared" si="18"/>
        <v>8888.04510948905</v>
      </c>
      <c r="P76" s="12">
        <f t="shared" si="19"/>
        <v>8971.101605839416</v>
      </c>
      <c r="Q76" s="12">
        <f t="shared" si="20"/>
        <v>9054.158102189782</v>
      </c>
      <c r="R76" s="12">
        <f t="shared" si="21"/>
        <v>9137.214598540146</v>
      </c>
    </row>
    <row r="77" spans="1:18" ht="16.5" customHeight="1">
      <c r="A77" s="10" t="s">
        <v>106</v>
      </c>
      <c r="B77" s="11" t="s">
        <v>107</v>
      </c>
      <c r="C77" s="11">
        <v>7410</v>
      </c>
      <c r="D77" s="53">
        <f t="shared" si="13"/>
        <v>7108.686131386861</v>
      </c>
      <c r="E77" s="57">
        <v>6970</v>
      </c>
      <c r="F77" s="58">
        <v>7662</v>
      </c>
      <c r="G77" s="55">
        <f t="shared" si="14"/>
        <v>-7.221533132512903</v>
      </c>
      <c r="H77" s="49">
        <v>274</v>
      </c>
      <c r="I77" s="12">
        <f t="shared" si="15"/>
        <v>138.68613138686132</v>
      </c>
      <c r="J77" s="61">
        <f t="shared" si="22"/>
        <v>8744.8</v>
      </c>
      <c r="K77" s="61">
        <v>8745</v>
      </c>
      <c r="L77" s="61">
        <v>8745</v>
      </c>
      <c r="M77" s="12">
        <f t="shared" si="16"/>
        <v>8808.662116788322</v>
      </c>
      <c r="N77" s="12">
        <f t="shared" si="17"/>
        <v>8892.544613138685</v>
      </c>
      <c r="O77" s="12">
        <f t="shared" si="18"/>
        <v>8976.427109489052</v>
      </c>
      <c r="P77" s="12">
        <f t="shared" si="19"/>
        <v>9060.309605839417</v>
      </c>
      <c r="Q77" s="12">
        <f t="shared" si="20"/>
        <v>9144.192102189782</v>
      </c>
      <c r="R77" s="12">
        <f t="shared" si="21"/>
        <v>9228.074598540146</v>
      </c>
    </row>
    <row r="78" spans="1:18" ht="16.5" customHeight="1">
      <c r="A78" s="10" t="s">
        <v>108</v>
      </c>
      <c r="B78" s="11" t="s">
        <v>107</v>
      </c>
      <c r="C78" s="11">
        <v>7343</v>
      </c>
      <c r="D78" s="53">
        <f t="shared" si="13"/>
        <v>7041.686131386861</v>
      </c>
      <c r="E78" s="57">
        <v>6903</v>
      </c>
      <c r="F78" s="58">
        <v>7593</v>
      </c>
      <c r="G78" s="55">
        <f t="shared" si="14"/>
        <v>-7.260817445188181</v>
      </c>
      <c r="H78" s="49">
        <v>274</v>
      </c>
      <c r="I78" s="12">
        <f t="shared" si="15"/>
        <v>138.68613138686132</v>
      </c>
      <c r="J78" s="61">
        <f t="shared" si="22"/>
        <v>8665.74</v>
      </c>
      <c r="K78" s="61">
        <v>8666</v>
      </c>
      <c r="L78" s="61">
        <v>8666</v>
      </c>
      <c r="M78" s="12">
        <f t="shared" si="16"/>
        <v>8725.649116788321</v>
      </c>
      <c r="N78" s="12">
        <f t="shared" si="17"/>
        <v>8808.741013138686</v>
      </c>
      <c r="O78" s="12">
        <f t="shared" si="18"/>
        <v>8891.83290948905</v>
      </c>
      <c r="P78" s="12">
        <f t="shared" si="19"/>
        <v>8974.924805839417</v>
      </c>
      <c r="Q78" s="12">
        <f t="shared" si="20"/>
        <v>9058.016702189781</v>
      </c>
      <c r="R78" s="12">
        <f t="shared" si="21"/>
        <v>9141.108598540146</v>
      </c>
    </row>
    <row r="79" spans="1:18" ht="16.5" customHeight="1">
      <c r="A79" s="10" t="s">
        <v>109</v>
      </c>
      <c r="B79" s="11" t="s">
        <v>110</v>
      </c>
      <c r="C79" s="11">
        <v>7609</v>
      </c>
      <c r="D79" s="53">
        <f t="shared" si="13"/>
        <v>7295.686131386861</v>
      </c>
      <c r="E79" s="57">
        <v>7157</v>
      </c>
      <c r="F79" s="58">
        <v>7867</v>
      </c>
      <c r="G79" s="55">
        <f t="shared" si="14"/>
        <v>-7.2621567130181575</v>
      </c>
      <c r="H79" s="49">
        <v>274</v>
      </c>
      <c r="I79" s="12">
        <f t="shared" si="15"/>
        <v>138.68613138686132</v>
      </c>
      <c r="J79" s="61">
        <f t="shared" si="22"/>
        <v>8979.619999999999</v>
      </c>
      <c r="K79" s="61">
        <v>8980</v>
      </c>
      <c r="L79" s="61">
        <v>8980</v>
      </c>
      <c r="M79" s="12">
        <f t="shared" si="16"/>
        <v>9040.355116788322</v>
      </c>
      <c r="N79" s="12">
        <f t="shared" si="17"/>
        <v>9126.444213138686</v>
      </c>
      <c r="O79" s="12">
        <f t="shared" si="18"/>
        <v>9212.53330948905</v>
      </c>
      <c r="P79" s="12">
        <f t="shared" si="19"/>
        <v>9298.622405839416</v>
      </c>
      <c r="Q79" s="12">
        <f t="shared" si="20"/>
        <v>9384.71150218978</v>
      </c>
      <c r="R79" s="12">
        <f t="shared" si="21"/>
        <v>9470.800598540145</v>
      </c>
    </row>
    <row r="80" spans="1:18" ht="16.5" customHeight="1">
      <c r="A80" s="10" t="s">
        <v>111</v>
      </c>
      <c r="B80" s="11" t="s">
        <v>110</v>
      </c>
      <c r="C80" s="11">
        <v>7542</v>
      </c>
      <c r="D80" s="53">
        <f t="shared" si="13"/>
        <v>7228.686131386861</v>
      </c>
      <c r="E80" s="57">
        <v>7090</v>
      </c>
      <c r="F80" s="58">
        <v>7798</v>
      </c>
      <c r="G80" s="55">
        <f t="shared" si="14"/>
        <v>-7.300767743179506</v>
      </c>
      <c r="H80" s="49">
        <v>274</v>
      </c>
      <c r="I80" s="12">
        <f t="shared" si="15"/>
        <v>138.68613138686132</v>
      </c>
      <c r="J80" s="61">
        <f t="shared" si="22"/>
        <v>8900.56</v>
      </c>
      <c r="K80" s="61">
        <v>8901</v>
      </c>
      <c r="L80" s="61">
        <v>8901</v>
      </c>
      <c r="M80" s="12">
        <f t="shared" si="16"/>
        <v>8957.34211678832</v>
      </c>
      <c r="N80" s="12">
        <f t="shared" si="17"/>
        <v>9042.640613138687</v>
      </c>
      <c r="O80" s="12">
        <f t="shared" si="18"/>
        <v>9127.93910948905</v>
      </c>
      <c r="P80" s="12">
        <f t="shared" si="19"/>
        <v>9213.237605839417</v>
      </c>
      <c r="Q80" s="12">
        <f t="shared" si="20"/>
        <v>9298.53610218978</v>
      </c>
      <c r="R80" s="12">
        <f t="shared" si="21"/>
        <v>9383.834598540147</v>
      </c>
    </row>
    <row r="81" spans="1:18" ht="16.5" customHeight="1">
      <c r="A81" s="10" t="s">
        <v>112</v>
      </c>
      <c r="B81" s="11" t="s">
        <v>113</v>
      </c>
      <c r="C81" s="11">
        <v>5549</v>
      </c>
      <c r="D81" s="53">
        <f t="shared" si="13"/>
        <v>5335.151515151515</v>
      </c>
      <c r="E81" s="57">
        <v>5220</v>
      </c>
      <c r="F81" s="58">
        <v>5737</v>
      </c>
      <c r="G81" s="55">
        <f t="shared" si="14"/>
        <v>-7.004505575187125</v>
      </c>
      <c r="H81" s="49">
        <v>330</v>
      </c>
      <c r="I81" s="12">
        <f t="shared" si="15"/>
        <v>115.15151515151516</v>
      </c>
      <c r="J81" s="61">
        <f t="shared" si="22"/>
        <v>6548.82</v>
      </c>
      <c r="K81" s="61">
        <v>6549</v>
      </c>
      <c r="L81" s="61">
        <v>6549</v>
      </c>
      <c r="M81" s="12">
        <f t="shared" si="16"/>
        <v>6611.252727272727</v>
      </c>
      <c r="N81" s="12">
        <f t="shared" si="17"/>
        <v>6674.207515151515</v>
      </c>
      <c r="O81" s="12">
        <f t="shared" si="18"/>
        <v>6737.1623030303035</v>
      </c>
      <c r="P81" s="12">
        <f t="shared" si="19"/>
        <v>6800.117090909091</v>
      </c>
      <c r="Q81" s="12">
        <f t="shared" si="20"/>
        <v>6863.0718787878795</v>
      </c>
      <c r="R81" s="12">
        <f t="shared" si="21"/>
        <v>6926.026666666667</v>
      </c>
    </row>
    <row r="82" spans="1:18" s="2" customFormat="1" ht="16.5" customHeight="1">
      <c r="A82" s="19" t="s">
        <v>114</v>
      </c>
      <c r="B82" s="20" t="s">
        <v>113</v>
      </c>
      <c r="C82" s="20">
        <v>5513</v>
      </c>
      <c r="D82" s="53">
        <f t="shared" si="13"/>
        <v>5299.151515151515</v>
      </c>
      <c r="E82" s="62">
        <v>5184</v>
      </c>
      <c r="F82" s="58">
        <v>5701</v>
      </c>
      <c r="G82" s="55">
        <f t="shared" si="14"/>
        <v>-7.048736797903615</v>
      </c>
      <c r="H82" s="63">
        <v>330</v>
      </c>
      <c r="I82" s="12">
        <f t="shared" si="15"/>
        <v>115.15151515151516</v>
      </c>
      <c r="J82" s="61">
        <f t="shared" si="22"/>
        <v>6506.339999999999</v>
      </c>
      <c r="K82" s="61">
        <v>6506</v>
      </c>
      <c r="L82" s="61">
        <v>6506</v>
      </c>
      <c r="M82" s="12">
        <f t="shared" si="16"/>
        <v>6566.648727272727</v>
      </c>
      <c r="N82" s="12">
        <f t="shared" si="17"/>
        <v>6629.178715151515</v>
      </c>
      <c r="O82" s="12">
        <f t="shared" si="18"/>
        <v>6691.708703030303</v>
      </c>
      <c r="P82" s="12">
        <f t="shared" si="19"/>
        <v>6754.23869090909</v>
      </c>
      <c r="Q82" s="12">
        <f t="shared" si="20"/>
        <v>6816.768678787878</v>
      </c>
      <c r="R82" s="12">
        <f t="shared" si="21"/>
        <v>6879.298666666667</v>
      </c>
    </row>
    <row r="83" spans="1:18" s="2" customFormat="1" ht="16.5" customHeight="1">
      <c r="A83" s="19" t="s">
        <v>115</v>
      </c>
      <c r="B83" s="20" t="s">
        <v>113</v>
      </c>
      <c r="C83" s="20">
        <v>5269</v>
      </c>
      <c r="D83" s="53">
        <f t="shared" si="13"/>
        <v>5070.151515151515</v>
      </c>
      <c r="E83" s="62">
        <v>4955</v>
      </c>
      <c r="F83" s="58">
        <v>5447</v>
      </c>
      <c r="G83" s="55">
        <f t="shared" si="14"/>
        <v>-6.918459424426018</v>
      </c>
      <c r="H83" s="63">
        <v>330</v>
      </c>
      <c r="I83" s="12">
        <f t="shared" si="15"/>
        <v>115.15151515151516</v>
      </c>
      <c r="J83" s="61">
        <f t="shared" si="22"/>
        <v>6218.42</v>
      </c>
      <c r="K83" s="61">
        <v>6218</v>
      </c>
      <c r="L83" s="61">
        <v>6218</v>
      </c>
      <c r="M83" s="12">
        <f t="shared" si="16"/>
        <v>6282.9177272727275</v>
      </c>
      <c r="N83" s="12">
        <f t="shared" si="17"/>
        <v>6342.745515151515</v>
      </c>
      <c r="O83" s="12">
        <f t="shared" si="18"/>
        <v>6402.573303030303</v>
      </c>
      <c r="P83" s="12">
        <f t="shared" si="19"/>
        <v>6462.401090909091</v>
      </c>
      <c r="Q83" s="12">
        <f t="shared" si="20"/>
        <v>6522.228878787879</v>
      </c>
      <c r="R83" s="12">
        <f t="shared" si="21"/>
        <v>6582.056666666666</v>
      </c>
    </row>
    <row r="84" spans="1:18" s="2" customFormat="1" ht="16.5" customHeight="1">
      <c r="A84" s="19" t="s">
        <v>116</v>
      </c>
      <c r="B84" s="20" t="s">
        <v>113</v>
      </c>
      <c r="C84" s="20">
        <v>5233</v>
      </c>
      <c r="D84" s="53">
        <f t="shared" si="13"/>
        <v>5034.151515151515</v>
      </c>
      <c r="E84" s="62">
        <v>4919</v>
      </c>
      <c r="F84" s="58">
        <v>5411</v>
      </c>
      <c r="G84" s="55">
        <f t="shared" si="14"/>
        <v>-6.964488723867774</v>
      </c>
      <c r="H84" s="63">
        <v>330</v>
      </c>
      <c r="I84" s="12">
        <f t="shared" si="15"/>
        <v>115.15151515151516</v>
      </c>
      <c r="J84" s="61">
        <f t="shared" si="22"/>
        <v>6175.94</v>
      </c>
      <c r="K84" s="61">
        <v>6176</v>
      </c>
      <c r="L84" s="61">
        <v>6176</v>
      </c>
      <c r="M84" s="12">
        <f t="shared" si="16"/>
        <v>6238.313727272727</v>
      </c>
      <c r="N84" s="12">
        <f t="shared" si="17"/>
        <v>6297.716715151515</v>
      </c>
      <c r="O84" s="12">
        <f t="shared" si="18"/>
        <v>6357.119703030302</v>
      </c>
      <c r="P84" s="12">
        <f t="shared" si="19"/>
        <v>6416.522690909091</v>
      </c>
      <c r="Q84" s="12">
        <f t="shared" si="20"/>
        <v>6475.925678787879</v>
      </c>
      <c r="R84" s="12">
        <f t="shared" si="21"/>
        <v>6535.328666666666</v>
      </c>
    </row>
    <row r="85" spans="1:18" s="2" customFormat="1" ht="16.5" customHeight="1">
      <c r="A85" s="19" t="s">
        <v>117</v>
      </c>
      <c r="B85" s="20" t="s">
        <v>118</v>
      </c>
      <c r="C85" s="20">
        <v>4216</v>
      </c>
      <c r="D85" s="53">
        <f t="shared" si="13"/>
        <v>4073.3446327683614</v>
      </c>
      <c r="E85" s="62">
        <v>3966</v>
      </c>
      <c r="F85" s="58">
        <v>4360</v>
      </c>
      <c r="G85" s="55">
        <f t="shared" si="14"/>
        <v>-6.574664386046749</v>
      </c>
      <c r="H85" s="63">
        <v>354</v>
      </c>
      <c r="I85" s="12">
        <f t="shared" si="15"/>
        <v>107.34463276836158</v>
      </c>
      <c r="J85" s="61">
        <f t="shared" si="22"/>
        <v>4975.88</v>
      </c>
      <c r="K85" s="61">
        <v>4976</v>
      </c>
      <c r="L85" s="12">
        <f>D85*1.04*1.18+1</f>
        <v>4999.808533333333</v>
      </c>
      <c r="M85" s="12">
        <f t="shared" si="16"/>
        <v>5047.874</v>
      </c>
      <c r="N85" s="12">
        <f t="shared" si="17"/>
        <v>5095.939466666667</v>
      </c>
      <c r="O85" s="12">
        <f t="shared" si="18"/>
        <v>5144.004933333333</v>
      </c>
      <c r="P85" s="12">
        <f t="shared" si="19"/>
        <v>5192.0704</v>
      </c>
      <c r="Q85" s="12">
        <f t="shared" si="20"/>
        <v>5240.1358666666665</v>
      </c>
      <c r="R85" s="12">
        <f t="shared" si="21"/>
        <v>5288.201333333333</v>
      </c>
    </row>
    <row r="86" spans="1:18" s="2" customFormat="1" ht="15" customHeight="1">
      <c r="A86" s="19" t="s">
        <v>119</v>
      </c>
      <c r="B86" s="20" t="s">
        <v>118</v>
      </c>
      <c r="C86" s="20">
        <v>4180</v>
      </c>
      <c r="D86" s="53">
        <f t="shared" si="13"/>
        <v>4037.3446327683614</v>
      </c>
      <c r="E86" s="62">
        <v>3930</v>
      </c>
      <c r="F86" s="58">
        <v>4324</v>
      </c>
      <c r="G86" s="55">
        <f t="shared" si="14"/>
        <v>-6.629402572424567</v>
      </c>
      <c r="H86" s="63">
        <v>354</v>
      </c>
      <c r="I86" s="12">
        <f t="shared" si="15"/>
        <v>107.34463276836158</v>
      </c>
      <c r="J86" s="61">
        <f t="shared" si="22"/>
        <v>4933.4</v>
      </c>
      <c r="K86" s="61">
        <v>4933</v>
      </c>
      <c r="L86" s="12">
        <f>D86*1.04*1.18+1</f>
        <v>4955.629333333333</v>
      </c>
      <c r="M86" s="12">
        <f t="shared" si="16"/>
        <v>5003.2699999999995</v>
      </c>
      <c r="N86" s="12">
        <f t="shared" si="17"/>
        <v>5050.910666666667</v>
      </c>
      <c r="O86" s="12">
        <f t="shared" si="18"/>
        <v>5098.551333333333</v>
      </c>
      <c r="P86" s="12">
        <f t="shared" si="19"/>
        <v>5146.191999999999</v>
      </c>
      <c r="Q86" s="12">
        <f t="shared" si="20"/>
        <v>5193.832666666667</v>
      </c>
      <c r="R86" s="12">
        <f t="shared" si="21"/>
        <v>5241.473333333333</v>
      </c>
    </row>
    <row r="87" spans="1:18" s="2" customFormat="1" ht="16.5" customHeight="1">
      <c r="A87" s="19" t="s">
        <v>120</v>
      </c>
      <c r="B87" s="20" t="s">
        <v>121</v>
      </c>
      <c r="C87" s="20">
        <v>4720</v>
      </c>
      <c r="D87" s="53">
        <f t="shared" si="13"/>
        <v>4546.344632768361</v>
      </c>
      <c r="E87" s="62">
        <v>4439</v>
      </c>
      <c r="F87" s="58">
        <v>4880</v>
      </c>
      <c r="G87" s="55">
        <f t="shared" si="14"/>
        <v>-6.837200148189311</v>
      </c>
      <c r="H87" s="63">
        <v>354</v>
      </c>
      <c r="I87" s="12">
        <f t="shared" si="15"/>
        <v>107.34463276836158</v>
      </c>
      <c r="J87" s="61">
        <f t="shared" si="22"/>
        <v>5570.599999999999</v>
      </c>
      <c r="K87" s="61">
        <v>5571</v>
      </c>
      <c r="L87" s="12">
        <f>D87*1.04*1.18+1</f>
        <v>5580.274133333333</v>
      </c>
      <c r="M87" s="12">
        <f t="shared" si="16"/>
        <v>5633.920999999999</v>
      </c>
      <c r="N87" s="12">
        <f t="shared" si="17"/>
        <v>5687.567866666667</v>
      </c>
      <c r="O87" s="12">
        <f t="shared" si="18"/>
        <v>5741.214733333333</v>
      </c>
      <c r="P87" s="12">
        <f t="shared" si="19"/>
        <v>5794.8616</v>
      </c>
      <c r="Q87" s="12">
        <f t="shared" si="20"/>
        <v>5848.508466666666</v>
      </c>
      <c r="R87" s="12">
        <f t="shared" si="21"/>
        <v>5902.155333333334</v>
      </c>
    </row>
    <row r="88" spans="1:18" s="2" customFormat="1" ht="16.5" customHeight="1">
      <c r="A88" s="19" t="s">
        <v>122</v>
      </c>
      <c r="B88" s="20" t="s">
        <v>121</v>
      </c>
      <c r="C88" s="20">
        <v>4684</v>
      </c>
      <c r="D88" s="53">
        <f t="shared" si="13"/>
        <v>4510.344632768361</v>
      </c>
      <c r="E88" s="62">
        <v>4403</v>
      </c>
      <c r="F88" s="58">
        <v>4844</v>
      </c>
      <c r="G88" s="55">
        <f t="shared" si="14"/>
        <v>-6.888013361511938</v>
      </c>
      <c r="H88" s="63">
        <v>354</v>
      </c>
      <c r="I88" s="12">
        <f t="shared" si="15"/>
        <v>107.34463276836158</v>
      </c>
      <c r="J88" s="61">
        <f t="shared" si="22"/>
        <v>5528.12</v>
      </c>
      <c r="K88" s="61">
        <v>5528</v>
      </c>
      <c r="L88" s="12">
        <f>D88*1.04*1.18+1</f>
        <v>5536.094933333334</v>
      </c>
      <c r="M88" s="12">
        <f t="shared" si="16"/>
        <v>5589.317</v>
      </c>
      <c r="N88" s="12">
        <f t="shared" si="17"/>
        <v>5642.539066666666</v>
      </c>
      <c r="O88" s="12">
        <f t="shared" si="18"/>
        <v>5695.7611333333325</v>
      </c>
      <c r="P88" s="12">
        <f t="shared" si="19"/>
        <v>5748.9832</v>
      </c>
      <c r="Q88" s="12">
        <f t="shared" si="20"/>
        <v>5802.205266666667</v>
      </c>
      <c r="R88" s="12">
        <f t="shared" si="21"/>
        <v>5855.427333333333</v>
      </c>
    </row>
    <row r="89" spans="1:18" s="2" customFormat="1" ht="16.5" customHeight="1">
      <c r="A89" s="21" t="s">
        <v>123</v>
      </c>
      <c r="B89" s="20" t="s">
        <v>124</v>
      </c>
      <c r="C89" s="20"/>
      <c r="D89" s="53">
        <f t="shared" si="13"/>
        <v>3424.345323741007</v>
      </c>
      <c r="E89" s="62">
        <v>3356</v>
      </c>
      <c r="F89" s="58">
        <v>3430</v>
      </c>
      <c r="G89" s="55">
        <f t="shared" si="14"/>
        <v>-0.16485936615140417</v>
      </c>
      <c r="H89" s="63">
        <v>556</v>
      </c>
      <c r="I89" s="12">
        <f t="shared" si="15"/>
        <v>68.34532374100719</v>
      </c>
      <c r="J89" s="56">
        <f>D89*1.18+1</f>
        <v>4041.7274820143884</v>
      </c>
      <c r="K89" s="12">
        <f>D89*1.03*1.18+1</f>
        <v>4162.94930647482</v>
      </c>
      <c r="L89" s="12">
        <f>D89*1.04*1.18+1</f>
        <v>4203.356581294964</v>
      </c>
      <c r="M89" s="12">
        <f t="shared" si="16"/>
        <v>4243.763856115108</v>
      </c>
      <c r="N89" s="12">
        <f t="shared" si="17"/>
        <v>4284.171130935251</v>
      </c>
      <c r="O89" s="12">
        <f t="shared" si="18"/>
        <v>4324.578405755396</v>
      </c>
      <c r="P89" s="12">
        <f t="shared" si="19"/>
        <v>4364.98568057554</v>
      </c>
      <c r="Q89" s="12">
        <f t="shared" si="20"/>
        <v>4405.392955395683</v>
      </c>
      <c r="R89" s="12">
        <f t="shared" si="21"/>
        <v>4445.8002302158275</v>
      </c>
    </row>
    <row r="90" spans="1:18" ht="16.5" customHeight="1">
      <c r="A90" s="74" t="s">
        <v>125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1:18" ht="16.5" customHeight="1">
      <c r="A91" s="10" t="s">
        <v>126</v>
      </c>
      <c r="B91" s="11" t="s">
        <v>127</v>
      </c>
      <c r="C91" s="11">
        <v>10301</v>
      </c>
      <c r="D91" s="53">
        <f aca="true" t="shared" si="23" ref="D91:D100">E91+I91</f>
        <v>9525.871794871795</v>
      </c>
      <c r="E91" s="57">
        <v>9331</v>
      </c>
      <c r="F91" s="58">
        <v>10963</v>
      </c>
      <c r="G91" s="55">
        <f aca="true" t="shared" si="24" ref="G91:G100">D91*100/F91-100</f>
        <v>-13.108895422130843</v>
      </c>
      <c r="H91" s="49">
        <v>195</v>
      </c>
      <c r="I91" s="12">
        <f aca="true" t="shared" si="25" ref="I91:I100">I$5/H91</f>
        <v>194.87179487179486</v>
      </c>
      <c r="J91" s="61">
        <f aca="true" t="shared" si="26" ref="J91:J96">C91*1.18+1</f>
        <v>12156.179999999998</v>
      </c>
      <c r="K91" s="61">
        <v>12156</v>
      </c>
      <c r="L91" s="61">
        <v>12156</v>
      </c>
      <c r="M91" s="61">
        <v>12156</v>
      </c>
      <c r="N91" s="61">
        <v>12156</v>
      </c>
      <c r="O91" s="61">
        <v>12156</v>
      </c>
      <c r="P91" s="61">
        <v>12156</v>
      </c>
      <c r="Q91" s="61">
        <v>12156</v>
      </c>
      <c r="R91" s="12">
        <f aca="true" t="shared" si="27" ref="R91:R100">D91*1.1*1.18+1</f>
        <v>12365.58158974359</v>
      </c>
    </row>
    <row r="92" spans="1:18" ht="16.5" customHeight="1">
      <c r="A92" s="21" t="s">
        <v>128</v>
      </c>
      <c r="B92" s="11"/>
      <c r="C92" s="11">
        <v>10301</v>
      </c>
      <c r="D92" s="53">
        <f t="shared" si="23"/>
        <v>9525.871794871795</v>
      </c>
      <c r="E92" s="57">
        <v>9331</v>
      </c>
      <c r="F92" s="58"/>
      <c r="G92" s="55" t="e">
        <f t="shared" si="24"/>
        <v>#DIV/0!</v>
      </c>
      <c r="H92" s="49">
        <v>195</v>
      </c>
      <c r="I92" s="12">
        <f t="shared" si="25"/>
        <v>194.87179487179486</v>
      </c>
      <c r="J92" s="61">
        <f t="shared" si="26"/>
        <v>12156.179999999998</v>
      </c>
      <c r="K92" s="61">
        <v>12156</v>
      </c>
      <c r="L92" s="61">
        <v>12156</v>
      </c>
      <c r="M92" s="61">
        <v>12156</v>
      </c>
      <c r="N92" s="61">
        <v>12156</v>
      </c>
      <c r="O92" s="61">
        <v>12156</v>
      </c>
      <c r="P92" s="61">
        <v>12156</v>
      </c>
      <c r="Q92" s="61">
        <v>12156</v>
      </c>
      <c r="R92" s="12">
        <f t="shared" si="27"/>
        <v>12365.58158974359</v>
      </c>
    </row>
    <row r="93" spans="1:18" ht="16.5" customHeight="1">
      <c r="A93" s="21" t="s">
        <v>129</v>
      </c>
      <c r="B93" s="11"/>
      <c r="C93" s="11">
        <v>9421</v>
      </c>
      <c r="D93" s="53">
        <f t="shared" si="23"/>
        <v>8706.51598173516</v>
      </c>
      <c r="E93" s="57">
        <v>8533</v>
      </c>
      <c r="F93" s="58">
        <v>10027</v>
      </c>
      <c r="G93" s="55">
        <f t="shared" si="24"/>
        <v>-13.169283118229188</v>
      </c>
      <c r="H93" s="49">
        <v>219</v>
      </c>
      <c r="I93" s="12">
        <f t="shared" si="25"/>
        <v>173.5159817351598</v>
      </c>
      <c r="J93" s="61">
        <f t="shared" si="26"/>
        <v>11117.779999999999</v>
      </c>
      <c r="K93" s="61">
        <v>11118</v>
      </c>
      <c r="L93" s="61">
        <v>11118</v>
      </c>
      <c r="M93" s="61">
        <v>11118</v>
      </c>
      <c r="N93" s="61">
        <v>11118</v>
      </c>
      <c r="O93" s="61">
        <v>11118</v>
      </c>
      <c r="P93" s="61">
        <v>11118</v>
      </c>
      <c r="Q93" s="61">
        <v>11118</v>
      </c>
      <c r="R93" s="12">
        <f t="shared" si="27"/>
        <v>11302.057744292239</v>
      </c>
    </row>
    <row r="94" spans="1:18" ht="23.25" customHeight="1">
      <c r="A94" s="10" t="s">
        <v>130</v>
      </c>
      <c r="B94" s="11" t="s">
        <v>131</v>
      </c>
      <c r="C94" s="11">
        <v>8384</v>
      </c>
      <c r="D94" s="53">
        <f t="shared" si="23"/>
        <v>7733.686131386861</v>
      </c>
      <c r="E94" s="57">
        <v>7595</v>
      </c>
      <c r="F94" s="58">
        <v>8924</v>
      </c>
      <c r="G94" s="55">
        <f t="shared" si="24"/>
        <v>-13.33834456088232</v>
      </c>
      <c r="H94" s="49">
        <v>274</v>
      </c>
      <c r="I94" s="12">
        <f t="shared" si="25"/>
        <v>138.68613138686132</v>
      </c>
      <c r="J94" s="61">
        <f t="shared" si="26"/>
        <v>9894.119999999999</v>
      </c>
      <c r="K94" s="61">
        <v>9894</v>
      </c>
      <c r="L94" s="61">
        <v>9894</v>
      </c>
      <c r="M94" s="61">
        <v>9894</v>
      </c>
      <c r="N94" s="61">
        <v>9894</v>
      </c>
      <c r="O94" s="61">
        <v>9894</v>
      </c>
      <c r="P94" s="61">
        <v>9894</v>
      </c>
      <c r="Q94" s="61">
        <v>9894</v>
      </c>
      <c r="R94" s="12">
        <f t="shared" si="27"/>
        <v>10039.324598540146</v>
      </c>
    </row>
    <row r="95" spans="1:18" ht="16.5" customHeight="1">
      <c r="A95" s="10" t="s">
        <v>132</v>
      </c>
      <c r="B95" s="11" t="s">
        <v>133</v>
      </c>
      <c r="C95" s="11">
        <v>7829</v>
      </c>
      <c r="D95" s="53">
        <f t="shared" si="23"/>
        <v>7218.090301003344</v>
      </c>
      <c r="E95" s="57">
        <v>7091</v>
      </c>
      <c r="F95" s="58">
        <v>8332</v>
      </c>
      <c r="G95" s="55">
        <f t="shared" si="24"/>
        <v>-13.369055436829754</v>
      </c>
      <c r="H95" s="49">
        <v>299</v>
      </c>
      <c r="I95" s="12">
        <f t="shared" si="25"/>
        <v>127.09030100334448</v>
      </c>
      <c r="J95" s="61">
        <f t="shared" si="26"/>
        <v>9239.22</v>
      </c>
      <c r="K95" s="61">
        <v>9239</v>
      </c>
      <c r="L95" s="61">
        <v>9239</v>
      </c>
      <c r="M95" s="61">
        <v>9239</v>
      </c>
      <c r="N95" s="61">
        <v>9239</v>
      </c>
      <c r="O95" s="61">
        <v>9239</v>
      </c>
      <c r="P95" s="61">
        <v>9239</v>
      </c>
      <c r="Q95" s="61">
        <v>9239</v>
      </c>
      <c r="R95" s="12">
        <f t="shared" si="27"/>
        <v>9370.081210702341</v>
      </c>
    </row>
    <row r="96" spans="1:18" ht="16.5" customHeight="1">
      <c r="A96" s="10" t="s">
        <v>134</v>
      </c>
      <c r="B96" s="11" t="s">
        <v>135</v>
      </c>
      <c r="C96" s="11">
        <v>8766</v>
      </c>
      <c r="D96" s="53">
        <f t="shared" si="23"/>
        <v>8093</v>
      </c>
      <c r="E96" s="57">
        <v>7941</v>
      </c>
      <c r="F96" s="58">
        <v>9330</v>
      </c>
      <c r="G96" s="55">
        <f t="shared" si="24"/>
        <v>-13.258306538049297</v>
      </c>
      <c r="H96" s="49">
        <v>250</v>
      </c>
      <c r="I96" s="12">
        <f t="shared" si="25"/>
        <v>152</v>
      </c>
      <c r="J96" s="61">
        <f t="shared" si="26"/>
        <v>10344.88</v>
      </c>
      <c r="K96" s="61">
        <v>10345</v>
      </c>
      <c r="L96" s="61">
        <v>10345</v>
      </c>
      <c r="M96" s="61">
        <v>10345</v>
      </c>
      <c r="N96" s="61">
        <v>10345</v>
      </c>
      <c r="O96" s="61">
        <v>10345</v>
      </c>
      <c r="P96" s="61">
        <v>10345</v>
      </c>
      <c r="Q96" s="61">
        <v>10345</v>
      </c>
      <c r="R96" s="12">
        <f t="shared" si="27"/>
        <v>10505.714</v>
      </c>
    </row>
    <row r="97" spans="1:18" ht="12.75" customHeight="1">
      <c r="A97" s="10" t="s">
        <v>136</v>
      </c>
      <c r="B97" s="11" t="s">
        <v>137</v>
      </c>
      <c r="C97" s="11"/>
      <c r="D97" s="53">
        <f t="shared" si="23"/>
        <v>4107.290322580645</v>
      </c>
      <c r="E97" s="57">
        <v>4046</v>
      </c>
      <c r="F97" s="58">
        <v>4754</v>
      </c>
      <c r="G97" s="55">
        <f t="shared" si="24"/>
        <v>-13.603485010924587</v>
      </c>
      <c r="H97" s="49">
        <v>620</v>
      </c>
      <c r="I97" s="12">
        <f t="shared" si="25"/>
        <v>61.29032258064516</v>
      </c>
      <c r="J97" s="56">
        <f>D97*1.18+1</f>
        <v>4847.602580645161</v>
      </c>
      <c r="K97" s="12">
        <f>D97*1.03*1.18+1</f>
        <v>4993.000658064516</v>
      </c>
      <c r="L97" s="12">
        <f>D97*1.04*1.18+1</f>
        <v>5041.466683870967</v>
      </c>
      <c r="M97" s="12">
        <f>D97*1.05*1.18+1</f>
        <v>5089.932709677419</v>
      </c>
      <c r="N97" s="12">
        <f>D97*1.06*1.18+1</f>
        <v>5138.398735483871</v>
      </c>
      <c r="O97" s="12">
        <f>D97*1.07*1.18+1</f>
        <v>5186.864761290322</v>
      </c>
      <c r="P97" s="12">
        <f>D97*1.08*1.18+1</f>
        <v>5235.330787096774</v>
      </c>
      <c r="Q97" s="12">
        <f>D97*1.09*1.18+1</f>
        <v>5283.796812903225</v>
      </c>
      <c r="R97" s="12">
        <f t="shared" si="27"/>
        <v>5332.262838709677</v>
      </c>
    </row>
    <row r="98" spans="1:18" ht="16.5" customHeight="1">
      <c r="A98" s="21" t="s">
        <v>138</v>
      </c>
      <c r="B98" s="11"/>
      <c r="C98" s="11">
        <v>5017</v>
      </c>
      <c r="D98" s="53">
        <f t="shared" si="23"/>
        <v>4605.290322580645</v>
      </c>
      <c r="E98" s="57">
        <v>4544</v>
      </c>
      <c r="F98" s="58">
        <v>5339</v>
      </c>
      <c r="G98" s="55">
        <f t="shared" si="24"/>
        <v>-13.742455093076515</v>
      </c>
      <c r="H98" s="49">
        <v>620</v>
      </c>
      <c r="I98" s="12">
        <f t="shared" si="25"/>
        <v>61.29032258064516</v>
      </c>
      <c r="J98" s="61">
        <f>C98*1.18+1</f>
        <v>5921.0599999999995</v>
      </c>
      <c r="K98" s="61">
        <v>5921</v>
      </c>
      <c r="L98" s="61">
        <v>5921</v>
      </c>
      <c r="M98" s="61">
        <v>5921</v>
      </c>
      <c r="N98" s="61">
        <v>5921</v>
      </c>
      <c r="O98" s="61">
        <v>5921</v>
      </c>
      <c r="P98" s="61">
        <v>5921</v>
      </c>
      <c r="Q98" s="61">
        <v>5921</v>
      </c>
      <c r="R98" s="12">
        <f t="shared" si="27"/>
        <v>5978.666838709677</v>
      </c>
    </row>
    <row r="99" spans="1:18" ht="16.5" customHeight="1">
      <c r="A99" s="10" t="s">
        <v>139</v>
      </c>
      <c r="B99" s="11" t="s">
        <v>140</v>
      </c>
      <c r="C99" s="11">
        <v>4254</v>
      </c>
      <c r="D99" s="53">
        <f t="shared" si="23"/>
        <v>3903</v>
      </c>
      <c r="E99" s="57">
        <v>3853</v>
      </c>
      <c r="F99" s="58">
        <v>4527</v>
      </c>
      <c r="G99" s="55">
        <f t="shared" si="24"/>
        <v>-13.783962889330681</v>
      </c>
      <c r="H99" s="49">
        <v>760</v>
      </c>
      <c r="I99" s="12">
        <f t="shared" si="25"/>
        <v>50</v>
      </c>
      <c r="J99" s="61">
        <f>C99*1.18+1</f>
        <v>5020.719999999999</v>
      </c>
      <c r="K99" s="61">
        <v>5021</v>
      </c>
      <c r="L99" s="61">
        <v>5021</v>
      </c>
      <c r="M99" s="61">
        <v>5021</v>
      </c>
      <c r="N99" s="61">
        <v>5021</v>
      </c>
      <c r="O99" s="61">
        <v>5021</v>
      </c>
      <c r="P99" s="61">
        <v>5021</v>
      </c>
      <c r="Q99" s="61">
        <v>5021</v>
      </c>
      <c r="R99" s="12">
        <f t="shared" si="27"/>
        <v>5067.094</v>
      </c>
    </row>
    <row r="100" spans="1:18" ht="12.75" customHeight="1">
      <c r="A100" s="10" t="s">
        <v>141</v>
      </c>
      <c r="B100" s="11" t="s">
        <v>142</v>
      </c>
      <c r="C100" s="11"/>
      <c r="D100" s="53">
        <f t="shared" si="23"/>
        <v>46861.857142857145</v>
      </c>
      <c r="E100" s="57">
        <v>46319</v>
      </c>
      <c r="F100" s="58">
        <v>47348</v>
      </c>
      <c r="G100" s="55">
        <f t="shared" si="24"/>
        <v>-1.0267442281466117</v>
      </c>
      <c r="H100" s="49">
        <v>70</v>
      </c>
      <c r="I100" s="12">
        <f t="shared" si="25"/>
        <v>542.8571428571429</v>
      </c>
      <c r="J100" s="56">
        <f>D100*1.18+1</f>
        <v>55297.991428571426</v>
      </c>
      <c r="K100" s="12">
        <f>D100*1.03*1.18+1</f>
        <v>56956.90117142857</v>
      </c>
      <c r="L100" s="12">
        <f>D100*1.04*1.18+1</f>
        <v>57509.87108571429</v>
      </c>
      <c r="M100" s="12">
        <f>D100*1.05*1.18+1</f>
        <v>58062.841</v>
      </c>
      <c r="N100" s="12">
        <f>D100*1.06*1.18+1</f>
        <v>58615.81091428572</v>
      </c>
      <c r="O100" s="12">
        <f>D100*1.07*1.18+1</f>
        <v>59168.78082857143</v>
      </c>
      <c r="P100" s="12">
        <f>D100*1.08*1.18+1</f>
        <v>59721.75074285715</v>
      </c>
      <c r="Q100" s="12">
        <f>D100*1.09*1.18+1</f>
        <v>60274.72065714286</v>
      </c>
      <c r="R100" s="12">
        <f t="shared" si="27"/>
        <v>60827.690571428575</v>
      </c>
    </row>
    <row r="101" spans="1:18" s="22" customFormat="1" ht="21" customHeight="1">
      <c r="A101" s="75" t="s">
        <v>143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</row>
    <row r="102" spans="1:18" ht="16.5" customHeight="1">
      <c r="A102" s="10" t="s">
        <v>144</v>
      </c>
      <c r="B102" s="11" t="s">
        <v>145</v>
      </c>
      <c r="C102" s="11"/>
      <c r="D102" s="53">
        <f aca="true" t="shared" si="28" ref="D102:D133">E102+I102</f>
        <v>30411.647058823528</v>
      </c>
      <c r="E102" s="57">
        <v>29294</v>
      </c>
      <c r="F102" s="58">
        <v>29945</v>
      </c>
      <c r="G102" s="55">
        <f aca="true" t="shared" si="29" ref="G102:G133">D102*100/F102-100</f>
        <v>1.5583471658825374</v>
      </c>
      <c r="H102" s="49">
        <v>34</v>
      </c>
      <c r="I102" s="12">
        <f aca="true" t="shared" si="30" ref="I102:I133">I$5/H102</f>
        <v>1117.6470588235295</v>
      </c>
      <c r="J102" s="56">
        <f aca="true" t="shared" si="31" ref="J102:J133">D102*1.18+1</f>
        <v>35886.74352941176</v>
      </c>
      <c r="K102" s="12">
        <f aca="true" t="shared" si="32" ref="K102:K133">D102*1.03*1.18+1</f>
        <v>36963.31583529412</v>
      </c>
      <c r="L102" s="12">
        <f aca="true" t="shared" si="33" ref="L102:L133">D102*1.04*1.18+1</f>
        <v>37322.17327058823</v>
      </c>
      <c r="M102" s="12">
        <f aca="true" t="shared" si="34" ref="M102:M133">D102*1.05*1.18+1</f>
        <v>37681.03070588235</v>
      </c>
      <c r="N102" s="12">
        <f aca="true" t="shared" si="35" ref="N102:N133">D102*1.06*1.18+1</f>
        <v>38039.88814117647</v>
      </c>
      <c r="O102" s="12">
        <f aca="true" t="shared" si="36" ref="O102:O133">D102*1.07*1.18+1</f>
        <v>38398.74557647059</v>
      </c>
      <c r="P102" s="12">
        <f aca="true" t="shared" si="37" ref="P102:P133">D102*1.08*1.18+1</f>
        <v>38757.6030117647</v>
      </c>
      <c r="Q102" s="12">
        <f aca="true" t="shared" si="38" ref="Q102:Q133">D102*1.09*1.18+1</f>
        <v>39116.460447058824</v>
      </c>
      <c r="R102" s="12">
        <f aca="true" t="shared" si="39" ref="R102:R133">D102*1.1*1.18+1</f>
        <v>39475.31788235294</v>
      </c>
    </row>
    <row r="103" spans="1:18" ht="16.5" customHeight="1">
      <c r="A103" s="10" t="s">
        <v>146</v>
      </c>
      <c r="B103" s="11" t="s">
        <v>147</v>
      </c>
      <c r="C103" s="11"/>
      <c r="D103" s="53">
        <f t="shared" si="28"/>
        <v>35887.71428571428</v>
      </c>
      <c r="E103" s="57">
        <v>34802</v>
      </c>
      <c r="F103" s="58">
        <v>35576</v>
      </c>
      <c r="G103" s="55">
        <f t="shared" si="29"/>
        <v>0.876192617816173</v>
      </c>
      <c r="H103" s="49">
        <v>35</v>
      </c>
      <c r="I103" s="12">
        <f t="shared" si="30"/>
        <v>1085.7142857142858</v>
      </c>
      <c r="J103" s="56">
        <f t="shared" si="31"/>
        <v>42348.50285714285</v>
      </c>
      <c r="K103" s="12">
        <f t="shared" si="32"/>
        <v>43618.92794285714</v>
      </c>
      <c r="L103" s="12">
        <f t="shared" si="33"/>
        <v>44042.40297142857</v>
      </c>
      <c r="M103" s="12">
        <f t="shared" si="34"/>
        <v>44465.878</v>
      </c>
      <c r="N103" s="12">
        <f t="shared" si="35"/>
        <v>44889.35302857142</v>
      </c>
      <c r="O103" s="12">
        <f t="shared" si="36"/>
        <v>45312.82805714285</v>
      </c>
      <c r="P103" s="12">
        <f t="shared" si="37"/>
        <v>45736.30308571429</v>
      </c>
      <c r="Q103" s="12">
        <f t="shared" si="38"/>
        <v>46159.77811428571</v>
      </c>
      <c r="R103" s="12">
        <f t="shared" si="39"/>
        <v>46583.25314285714</v>
      </c>
    </row>
    <row r="104" spans="1:18" ht="16.5" customHeight="1">
      <c r="A104" s="10" t="s">
        <v>148</v>
      </c>
      <c r="B104" s="23" t="s">
        <v>149</v>
      </c>
      <c r="C104" s="23"/>
      <c r="D104" s="53">
        <f t="shared" si="28"/>
        <v>38510.27272727273</v>
      </c>
      <c r="E104" s="57">
        <v>36783</v>
      </c>
      <c r="F104" s="58">
        <v>37601</v>
      </c>
      <c r="G104" s="55">
        <f t="shared" si="29"/>
        <v>2.4182142157727924</v>
      </c>
      <c r="H104" s="49">
        <v>22</v>
      </c>
      <c r="I104" s="12">
        <f t="shared" si="30"/>
        <v>1727.2727272727273</v>
      </c>
      <c r="J104" s="56">
        <f t="shared" si="31"/>
        <v>45443.12181818182</v>
      </c>
      <c r="K104" s="12">
        <f t="shared" si="32"/>
        <v>46806.38547272727</v>
      </c>
      <c r="L104" s="12">
        <f t="shared" si="33"/>
        <v>47260.80669090909</v>
      </c>
      <c r="M104" s="12">
        <f t="shared" si="34"/>
        <v>47715.227909090914</v>
      </c>
      <c r="N104" s="12">
        <f t="shared" si="35"/>
        <v>48169.64912727273</v>
      </c>
      <c r="O104" s="12">
        <f t="shared" si="36"/>
        <v>48624.070345454544</v>
      </c>
      <c r="P104" s="12">
        <f t="shared" si="37"/>
        <v>49078.491563636366</v>
      </c>
      <c r="Q104" s="12">
        <f t="shared" si="38"/>
        <v>49532.91278181818</v>
      </c>
      <c r="R104" s="12">
        <f t="shared" si="39"/>
        <v>49987.334</v>
      </c>
    </row>
    <row r="105" spans="1:18" ht="16.5" customHeight="1">
      <c r="A105" s="10" t="s">
        <v>150</v>
      </c>
      <c r="B105" s="11" t="s">
        <v>151</v>
      </c>
      <c r="C105" s="11"/>
      <c r="D105" s="53">
        <f t="shared" si="28"/>
        <v>44856.27272727273</v>
      </c>
      <c r="E105" s="57">
        <v>43129</v>
      </c>
      <c r="F105" s="58">
        <v>44088</v>
      </c>
      <c r="G105" s="55">
        <f t="shared" si="29"/>
        <v>1.74258920176176</v>
      </c>
      <c r="H105" s="49">
        <v>22</v>
      </c>
      <c r="I105" s="12">
        <f t="shared" si="30"/>
        <v>1727.2727272727273</v>
      </c>
      <c r="J105" s="56">
        <f t="shared" si="31"/>
        <v>52931.40181818182</v>
      </c>
      <c r="K105" s="12">
        <f t="shared" si="32"/>
        <v>54519.313872727274</v>
      </c>
      <c r="L105" s="12">
        <f t="shared" si="33"/>
        <v>55048.61789090909</v>
      </c>
      <c r="M105" s="12">
        <f t="shared" si="34"/>
        <v>55577.92190909091</v>
      </c>
      <c r="N105" s="12">
        <f t="shared" si="35"/>
        <v>56107.225927272724</v>
      </c>
      <c r="O105" s="12">
        <f t="shared" si="36"/>
        <v>56636.529945454546</v>
      </c>
      <c r="P105" s="12">
        <f t="shared" si="37"/>
        <v>57165.83396363637</v>
      </c>
      <c r="Q105" s="12">
        <f t="shared" si="38"/>
        <v>57695.13798181819</v>
      </c>
      <c r="R105" s="12">
        <f t="shared" si="39"/>
        <v>58224.441999999995</v>
      </c>
    </row>
    <row r="106" spans="1:18" ht="16.5" customHeight="1">
      <c r="A106" s="10" t="s">
        <v>152</v>
      </c>
      <c r="B106" s="11" t="s">
        <v>153</v>
      </c>
      <c r="C106" s="11"/>
      <c r="D106" s="53">
        <f t="shared" si="28"/>
        <v>15868.818181818182</v>
      </c>
      <c r="E106" s="57">
        <v>15437</v>
      </c>
      <c r="F106" s="58">
        <v>15780</v>
      </c>
      <c r="G106" s="55">
        <f t="shared" si="29"/>
        <v>0.5628528632330898</v>
      </c>
      <c r="H106" s="49">
        <v>88</v>
      </c>
      <c r="I106" s="12">
        <f t="shared" si="30"/>
        <v>431.8181818181818</v>
      </c>
      <c r="J106" s="56">
        <f t="shared" si="31"/>
        <v>18726.205454545452</v>
      </c>
      <c r="K106" s="12">
        <f t="shared" si="32"/>
        <v>19287.96161818182</v>
      </c>
      <c r="L106" s="12">
        <f t="shared" si="33"/>
        <v>19475.213672727274</v>
      </c>
      <c r="M106" s="12">
        <f t="shared" si="34"/>
        <v>19662.465727272727</v>
      </c>
      <c r="N106" s="12">
        <f t="shared" si="35"/>
        <v>19849.71778181818</v>
      </c>
      <c r="O106" s="12">
        <f t="shared" si="36"/>
        <v>20036.969836363638</v>
      </c>
      <c r="P106" s="12">
        <f t="shared" si="37"/>
        <v>20224.22189090909</v>
      </c>
      <c r="Q106" s="12">
        <f t="shared" si="38"/>
        <v>20411.473945454545</v>
      </c>
      <c r="R106" s="12">
        <f t="shared" si="39"/>
        <v>20598.726</v>
      </c>
    </row>
    <row r="107" spans="1:18" ht="16.5" customHeight="1">
      <c r="A107" s="10" t="s">
        <v>154</v>
      </c>
      <c r="B107" s="11" t="s">
        <v>155</v>
      </c>
      <c r="C107" s="11"/>
      <c r="D107" s="53">
        <f t="shared" si="28"/>
        <v>17013.755102040817</v>
      </c>
      <c r="E107" s="57">
        <v>16626</v>
      </c>
      <c r="F107" s="58">
        <v>16996</v>
      </c>
      <c r="G107" s="55">
        <f t="shared" si="29"/>
        <v>0.10446635702999174</v>
      </c>
      <c r="H107" s="49">
        <v>98</v>
      </c>
      <c r="I107" s="12">
        <f t="shared" si="30"/>
        <v>387.7551020408163</v>
      </c>
      <c r="J107" s="56">
        <f t="shared" si="31"/>
        <v>20077.231020408162</v>
      </c>
      <c r="K107" s="12">
        <f t="shared" si="32"/>
        <v>20679.51795102041</v>
      </c>
      <c r="L107" s="12">
        <f t="shared" si="33"/>
        <v>20880.28026122449</v>
      </c>
      <c r="M107" s="12">
        <f t="shared" si="34"/>
        <v>21081.04257142857</v>
      </c>
      <c r="N107" s="12">
        <f t="shared" si="35"/>
        <v>21281.804881632655</v>
      </c>
      <c r="O107" s="12">
        <f t="shared" si="36"/>
        <v>21482.567191836737</v>
      </c>
      <c r="P107" s="12">
        <f t="shared" si="37"/>
        <v>21683.32950204082</v>
      </c>
      <c r="Q107" s="12">
        <f t="shared" si="38"/>
        <v>21884.0918122449</v>
      </c>
      <c r="R107" s="12">
        <f t="shared" si="39"/>
        <v>22084.85412244898</v>
      </c>
    </row>
    <row r="108" spans="1:18" ht="16.5" customHeight="1">
      <c r="A108" s="10" t="s">
        <v>156</v>
      </c>
      <c r="B108" s="11" t="s">
        <v>157</v>
      </c>
      <c r="C108" s="11"/>
      <c r="D108" s="53">
        <f t="shared" si="28"/>
        <v>15052.833333333334</v>
      </c>
      <c r="E108" s="57">
        <v>14657</v>
      </c>
      <c r="F108" s="58">
        <v>14983</v>
      </c>
      <c r="G108" s="55">
        <f t="shared" si="29"/>
        <v>0.4660837838439278</v>
      </c>
      <c r="H108" s="49">
        <v>96</v>
      </c>
      <c r="I108" s="12">
        <f t="shared" si="30"/>
        <v>395.8333333333333</v>
      </c>
      <c r="J108" s="56">
        <f t="shared" si="31"/>
        <v>17763.343333333334</v>
      </c>
      <c r="K108" s="12">
        <f t="shared" si="32"/>
        <v>18296.213633333333</v>
      </c>
      <c r="L108" s="12">
        <f t="shared" si="33"/>
        <v>18473.837066666667</v>
      </c>
      <c r="M108" s="12">
        <f t="shared" si="34"/>
        <v>18651.4605</v>
      </c>
      <c r="N108" s="12">
        <f t="shared" si="35"/>
        <v>18829.08393333333</v>
      </c>
      <c r="O108" s="12">
        <f t="shared" si="36"/>
        <v>19006.707366666666</v>
      </c>
      <c r="P108" s="12">
        <f t="shared" si="37"/>
        <v>19184.3308</v>
      </c>
      <c r="Q108" s="12">
        <f t="shared" si="38"/>
        <v>19361.954233333337</v>
      </c>
      <c r="R108" s="12">
        <f t="shared" si="39"/>
        <v>19539.577666666668</v>
      </c>
    </row>
    <row r="109" spans="1:18" ht="16.5" customHeight="1">
      <c r="A109" s="10" t="s">
        <v>158</v>
      </c>
      <c r="B109" s="11" t="s">
        <v>159</v>
      </c>
      <c r="C109" s="11"/>
      <c r="D109" s="53">
        <f t="shared" si="28"/>
        <v>16653.75</v>
      </c>
      <c r="E109" s="57">
        <v>16060</v>
      </c>
      <c r="F109" s="58">
        <v>16417</v>
      </c>
      <c r="G109" s="55">
        <f t="shared" si="29"/>
        <v>1.4421026984223602</v>
      </c>
      <c r="H109" s="49">
        <v>64</v>
      </c>
      <c r="I109" s="12">
        <f t="shared" si="30"/>
        <v>593.75</v>
      </c>
      <c r="J109" s="56">
        <f t="shared" si="31"/>
        <v>19652.425</v>
      </c>
      <c r="K109" s="12">
        <f t="shared" si="32"/>
        <v>20241.96775</v>
      </c>
      <c r="L109" s="12">
        <f t="shared" si="33"/>
        <v>20438.482</v>
      </c>
      <c r="M109" s="12">
        <f t="shared" si="34"/>
        <v>20634.99625</v>
      </c>
      <c r="N109" s="12">
        <f t="shared" si="35"/>
        <v>20831.5105</v>
      </c>
      <c r="O109" s="12">
        <f t="shared" si="36"/>
        <v>21028.02475</v>
      </c>
      <c r="P109" s="12">
        <f t="shared" si="37"/>
        <v>21224.539</v>
      </c>
      <c r="Q109" s="12">
        <f t="shared" si="38"/>
        <v>21421.05325</v>
      </c>
      <c r="R109" s="12">
        <f t="shared" si="39"/>
        <v>21617.567499999997</v>
      </c>
    </row>
    <row r="110" spans="1:18" ht="16.5" customHeight="1">
      <c r="A110" s="10" t="s">
        <v>160</v>
      </c>
      <c r="B110" s="11" t="s">
        <v>161</v>
      </c>
      <c r="C110" s="11"/>
      <c r="D110" s="53">
        <f t="shared" si="28"/>
        <v>33311.02702702703</v>
      </c>
      <c r="E110" s="57">
        <v>32284</v>
      </c>
      <c r="F110" s="58">
        <v>33002</v>
      </c>
      <c r="G110" s="55">
        <f t="shared" si="29"/>
        <v>0.9363887856100348</v>
      </c>
      <c r="H110" s="49">
        <v>37</v>
      </c>
      <c r="I110" s="12">
        <f t="shared" si="30"/>
        <v>1027.027027027027</v>
      </c>
      <c r="J110" s="56">
        <f t="shared" si="31"/>
        <v>39308.01189189189</v>
      </c>
      <c r="K110" s="12">
        <f t="shared" si="32"/>
        <v>40487.22224864864</v>
      </c>
      <c r="L110" s="12">
        <f t="shared" si="33"/>
        <v>40880.29236756756</v>
      </c>
      <c r="M110" s="12">
        <f t="shared" si="34"/>
        <v>41273.36248648648</v>
      </c>
      <c r="N110" s="12">
        <f t="shared" si="35"/>
        <v>41666.4326054054</v>
      </c>
      <c r="O110" s="12">
        <f t="shared" si="36"/>
        <v>42059.502724324324</v>
      </c>
      <c r="P110" s="12">
        <f t="shared" si="37"/>
        <v>42452.57284324324</v>
      </c>
      <c r="Q110" s="12">
        <f t="shared" si="38"/>
        <v>42845.642962162165</v>
      </c>
      <c r="R110" s="12">
        <f t="shared" si="39"/>
        <v>43238.713081081085</v>
      </c>
    </row>
    <row r="111" spans="1:18" ht="16.5" customHeight="1">
      <c r="A111" s="10" t="s">
        <v>162</v>
      </c>
      <c r="B111" s="11" t="s">
        <v>163</v>
      </c>
      <c r="C111" s="11"/>
      <c r="D111" s="53">
        <f t="shared" si="28"/>
        <v>23560.444444444445</v>
      </c>
      <c r="E111" s="57">
        <v>22716</v>
      </c>
      <c r="F111" s="58">
        <v>23221</v>
      </c>
      <c r="G111" s="55">
        <f t="shared" si="29"/>
        <v>1.4617994248501134</v>
      </c>
      <c r="H111" s="49">
        <v>45</v>
      </c>
      <c r="I111" s="12">
        <f t="shared" si="30"/>
        <v>844.4444444444445</v>
      </c>
      <c r="J111" s="56">
        <f t="shared" si="31"/>
        <v>27802.324444444443</v>
      </c>
      <c r="K111" s="12">
        <f t="shared" si="32"/>
        <v>28636.36417777778</v>
      </c>
      <c r="L111" s="12">
        <f t="shared" si="33"/>
        <v>28914.377422222224</v>
      </c>
      <c r="M111" s="12">
        <f t="shared" si="34"/>
        <v>29192.390666666666</v>
      </c>
      <c r="N111" s="12">
        <f t="shared" si="35"/>
        <v>29470.403911111112</v>
      </c>
      <c r="O111" s="12">
        <f t="shared" si="36"/>
        <v>29748.417155555555</v>
      </c>
      <c r="P111" s="12">
        <f t="shared" si="37"/>
        <v>30026.4304</v>
      </c>
      <c r="Q111" s="12">
        <f t="shared" si="38"/>
        <v>30304.443644444447</v>
      </c>
      <c r="R111" s="12">
        <f t="shared" si="39"/>
        <v>30582.456888888893</v>
      </c>
    </row>
    <row r="112" spans="1:18" ht="16.5" customHeight="1">
      <c r="A112" s="10" t="s">
        <v>164</v>
      </c>
      <c r="B112" s="11" t="s">
        <v>165</v>
      </c>
      <c r="C112" s="11"/>
      <c r="D112" s="53">
        <f t="shared" si="28"/>
        <v>22487.51020408163</v>
      </c>
      <c r="E112" s="57">
        <v>21712</v>
      </c>
      <c r="F112" s="58">
        <v>22194</v>
      </c>
      <c r="G112" s="55">
        <f t="shared" si="29"/>
        <v>1.322475462204352</v>
      </c>
      <c r="H112" s="49">
        <v>49</v>
      </c>
      <c r="I112" s="12">
        <f t="shared" si="30"/>
        <v>775.5102040816327</v>
      </c>
      <c r="J112" s="56">
        <f t="shared" si="31"/>
        <v>26536.262040816324</v>
      </c>
      <c r="K112" s="12">
        <f t="shared" si="32"/>
        <v>27332.319902040814</v>
      </c>
      <c r="L112" s="12">
        <f t="shared" si="33"/>
        <v>27597.672522448975</v>
      </c>
      <c r="M112" s="12">
        <f t="shared" si="34"/>
        <v>27863.02514285714</v>
      </c>
      <c r="N112" s="12">
        <f t="shared" si="35"/>
        <v>28128.377763265304</v>
      </c>
      <c r="O112" s="12">
        <f t="shared" si="36"/>
        <v>28393.730383673465</v>
      </c>
      <c r="P112" s="12">
        <f t="shared" si="37"/>
        <v>28659.083004081633</v>
      </c>
      <c r="Q112" s="12">
        <f t="shared" si="38"/>
        <v>28924.435624489797</v>
      </c>
      <c r="R112" s="12">
        <f t="shared" si="39"/>
        <v>29189.788244897958</v>
      </c>
    </row>
    <row r="113" spans="1:18" ht="16.5" customHeight="1">
      <c r="A113" s="10" t="s">
        <v>166</v>
      </c>
      <c r="B113" s="11" t="s">
        <v>167</v>
      </c>
      <c r="C113" s="11"/>
      <c r="D113" s="53">
        <f t="shared" si="28"/>
        <v>21036.172413793105</v>
      </c>
      <c r="E113" s="57">
        <v>20381</v>
      </c>
      <c r="F113" s="58">
        <v>20834</v>
      </c>
      <c r="G113" s="55">
        <f t="shared" si="29"/>
        <v>0.9703965335178282</v>
      </c>
      <c r="H113" s="49">
        <v>58</v>
      </c>
      <c r="I113" s="12">
        <f t="shared" si="30"/>
        <v>655.1724137931035</v>
      </c>
      <c r="J113" s="56">
        <f t="shared" si="31"/>
        <v>24823.683448275864</v>
      </c>
      <c r="K113" s="12">
        <f t="shared" si="32"/>
        <v>25568.36395172414</v>
      </c>
      <c r="L113" s="12">
        <f t="shared" si="33"/>
        <v>25816.5907862069</v>
      </c>
      <c r="M113" s="12">
        <f t="shared" si="34"/>
        <v>26064.817620689657</v>
      </c>
      <c r="N113" s="12">
        <f t="shared" si="35"/>
        <v>26313.044455172418</v>
      </c>
      <c r="O113" s="12">
        <f t="shared" si="36"/>
        <v>26561.271289655175</v>
      </c>
      <c r="P113" s="12">
        <f t="shared" si="37"/>
        <v>26809.498124137932</v>
      </c>
      <c r="Q113" s="12">
        <f t="shared" si="38"/>
        <v>27057.724958620693</v>
      </c>
      <c r="R113" s="12">
        <f t="shared" si="39"/>
        <v>27305.951793103453</v>
      </c>
    </row>
    <row r="114" spans="1:18" ht="16.5" customHeight="1">
      <c r="A114" s="10" t="s">
        <v>168</v>
      </c>
      <c r="B114" s="11" t="s">
        <v>169</v>
      </c>
      <c r="C114" s="11"/>
      <c r="D114" s="53">
        <f t="shared" si="28"/>
        <v>13609</v>
      </c>
      <c r="E114" s="57">
        <v>13134</v>
      </c>
      <c r="F114" s="58">
        <v>13426</v>
      </c>
      <c r="G114" s="55">
        <f t="shared" si="29"/>
        <v>1.3630269626098652</v>
      </c>
      <c r="H114" s="49">
        <v>80</v>
      </c>
      <c r="I114" s="12">
        <f t="shared" si="30"/>
        <v>475</v>
      </c>
      <c r="J114" s="56">
        <f t="shared" si="31"/>
        <v>16059.619999999999</v>
      </c>
      <c r="K114" s="12">
        <f t="shared" si="32"/>
        <v>16541.3786</v>
      </c>
      <c r="L114" s="12">
        <f t="shared" si="33"/>
        <v>16701.9648</v>
      </c>
      <c r="M114" s="12">
        <f t="shared" si="34"/>
        <v>16862.551</v>
      </c>
      <c r="N114" s="12">
        <f t="shared" si="35"/>
        <v>17023.1372</v>
      </c>
      <c r="O114" s="12">
        <f t="shared" si="36"/>
        <v>17183.7234</v>
      </c>
      <c r="P114" s="12">
        <f t="shared" si="37"/>
        <v>17344.3096</v>
      </c>
      <c r="Q114" s="12">
        <f t="shared" si="38"/>
        <v>17504.895800000002</v>
      </c>
      <c r="R114" s="12">
        <f t="shared" si="39"/>
        <v>17665.482</v>
      </c>
    </row>
    <row r="115" spans="1:18" ht="16.5" customHeight="1">
      <c r="A115" s="10" t="s">
        <v>170</v>
      </c>
      <c r="B115" s="11"/>
      <c r="C115" s="11"/>
      <c r="D115" s="53">
        <f t="shared" si="28"/>
        <v>15168</v>
      </c>
      <c r="E115" s="57">
        <v>14693</v>
      </c>
      <c r="F115" s="58">
        <v>15020</v>
      </c>
      <c r="G115" s="55">
        <f t="shared" si="29"/>
        <v>0.9853528628495383</v>
      </c>
      <c r="H115" s="49">
        <v>80</v>
      </c>
      <c r="I115" s="12">
        <f t="shared" si="30"/>
        <v>475</v>
      </c>
      <c r="J115" s="56">
        <f t="shared" si="31"/>
        <v>17899.239999999998</v>
      </c>
      <c r="K115" s="12">
        <f t="shared" si="32"/>
        <v>18436.1872</v>
      </c>
      <c r="L115" s="12">
        <f t="shared" si="33"/>
        <v>18615.1696</v>
      </c>
      <c r="M115" s="12">
        <f t="shared" si="34"/>
        <v>18794.152000000002</v>
      </c>
      <c r="N115" s="12">
        <f t="shared" si="35"/>
        <v>18973.1344</v>
      </c>
      <c r="O115" s="12">
        <f t="shared" si="36"/>
        <v>19152.1168</v>
      </c>
      <c r="P115" s="12">
        <f t="shared" si="37"/>
        <v>19331.0992</v>
      </c>
      <c r="Q115" s="12">
        <f t="shared" si="38"/>
        <v>19510.0816</v>
      </c>
      <c r="R115" s="12">
        <f t="shared" si="39"/>
        <v>19689.064000000002</v>
      </c>
    </row>
    <row r="116" spans="1:18" ht="16.5" customHeight="1">
      <c r="A116" s="10" t="s">
        <v>171</v>
      </c>
      <c r="B116" s="11" t="s">
        <v>172</v>
      </c>
      <c r="C116" s="11"/>
      <c r="D116" s="53">
        <f t="shared" si="28"/>
        <v>35309.829268292684</v>
      </c>
      <c r="E116" s="57">
        <v>34383</v>
      </c>
      <c r="F116" s="58">
        <v>35148</v>
      </c>
      <c r="G116" s="55">
        <f t="shared" si="29"/>
        <v>0.4604224089355995</v>
      </c>
      <c r="H116" s="49">
        <v>41</v>
      </c>
      <c r="I116" s="12">
        <f t="shared" si="30"/>
        <v>926.829268292683</v>
      </c>
      <c r="J116" s="56">
        <f t="shared" si="31"/>
        <v>41666.59853658536</v>
      </c>
      <c r="K116" s="12">
        <f t="shared" si="32"/>
        <v>42916.56649268293</v>
      </c>
      <c r="L116" s="12">
        <f t="shared" si="33"/>
        <v>43333.22247804878</v>
      </c>
      <c r="M116" s="12">
        <f t="shared" si="34"/>
        <v>43749.878463414636</v>
      </c>
      <c r="N116" s="12">
        <f t="shared" si="35"/>
        <v>44166.53444878049</v>
      </c>
      <c r="O116" s="12">
        <f t="shared" si="36"/>
        <v>44583.19043414634</v>
      </c>
      <c r="P116" s="12">
        <f t="shared" si="37"/>
        <v>44999.8464195122</v>
      </c>
      <c r="Q116" s="12">
        <f t="shared" si="38"/>
        <v>45416.50240487805</v>
      </c>
      <c r="R116" s="12">
        <f t="shared" si="39"/>
        <v>45833.15839024391</v>
      </c>
    </row>
    <row r="117" spans="1:18" ht="16.5" customHeight="1">
      <c r="A117" s="21" t="s">
        <v>173</v>
      </c>
      <c r="B117" s="11"/>
      <c r="C117" s="11"/>
      <c r="D117" s="53">
        <f t="shared" si="28"/>
        <v>39214.142857142855</v>
      </c>
      <c r="E117" s="57">
        <v>37857</v>
      </c>
      <c r="F117" s="58">
        <v>38698</v>
      </c>
      <c r="G117" s="55">
        <f t="shared" si="29"/>
        <v>1.3337714019919815</v>
      </c>
      <c r="H117" s="49">
        <v>28</v>
      </c>
      <c r="I117" s="12">
        <f t="shared" si="30"/>
        <v>1357.142857142857</v>
      </c>
      <c r="J117" s="56">
        <f t="shared" si="31"/>
        <v>46273.68857142857</v>
      </c>
      <c r="K117" s="12">
        <f t="shared" si="32"/>
        <v>47661.86922857143</v>
      </c>
      <c r="L117" s="12">
        <f t="shared" si="33"/>
        <v>48124.59611428571</v>
      </c>
      <c r="M117" s="12">
        <f t="shared" si="34"/>
        <v>48587.323</v>
      </c>
      <c r="N117" s="12">
        <f t="shared" si="35"/>
        <v>49050.04988571428</v>
      </c>
      <c r="O117" s="12">
        <f t="shared" si="36"/>
        <v>49512.77677142857</v>
      </c>
      <c r="P117" s="12">
        <f t="shared" si="37"/>
        <v>49975.50365714286</v>
      </c>
      <c r="Q117" s="12">
        <f t="shared" si="38"/>
        <v>50438.23054285714</v>
      </c>
      <c r="R117" s="12">
        <f t="shared" si="39"/>
        <v>50900.957428571426</v>
      </c>
    </row>
    <row r="118" spans="1:18" ht="20.25" customHeight="1">
      <c r="A118" s="10" t="s">
        <v>174</v>
      </c>
      <c r="B118" s="11" t="s">
        <v>175</v>
      </c>
      <c r="C118" s="11"/>
      <c r="D118" s="53">
        <f t="shared" si="28"/>
        <v>27716</v>
      </c>
      <c r="E118" s="57">
        <v>26766</v>
      </c>
      <c r="F118" s="58">
        <v>27361</v>
      </c>
      <c r="G118" s="55">
        <f t="shared" si="29"/>
        <v>1.2974671978363403</v>
      </c>
      <c r="H118" s="49">
        <v>40</v>
      </c>
      <c r="I118" s="12">
        <f t="shared" si="30"/>
        <v>950</v>
      </c>
      <c r="J118" s="56">
        <f t="shared" si="31"/>
        <v>32705.879999999997</v>
      </c>
      <c r="K118" s="12">
        <f t="shared" si="32"/>
        <v>33687.026399999995</v>
      </c>
      <c r="L118" s="12">
        <f t="shared" si="33"/>
        <v>34014.0752</v>
      </c>
      <c r="M118" s="12">
        <f t="shared" si="34"/>
        <v>34341.124</v>
      </c>
      <c r="N118" s="12">
        <f t="shared" si="35"/>
        <v>34668.1728</v>
      </c>
      <c r="O118" s="12">
        <f t="shared" si="36"/>
        <v>34995.221600000004</v>
      </c>
      <c r="P118" s="12">
        <f t="shared" si="37"/>
        <v>35322.2704</v>
      </c>
      <c r="Q118" s="12">
        <f t="shared" si="38"/>
        <v>35649.3192</v>
      </c>
      <c r="R118" s="12">
        <f t="shared" si="39"/>
        <v>35976.368</v>
      </c>
    </row>
    <row r="119" spans="1:18" ht="20.25" customHeight="1">
      <c r="A119" s="14" t="s">
        <v>176</v>
      </c>
      <c r="B119" s="11"/>
      <c r="C119" s="11"/>
      <c r="D119" s="53">
        <f t="shared" si="28"/>
        <v>19440.174603174604</v>
      </c>
      <c r="E119" s="57">
        <v>18837</v>
      </c>
      <c r="F119" s="58">
        <v>19255</v>
      </c>
      <c r="G119" s="55">
        <f t="shared" si="29"/>
        <v>0.9616961992968243</v>
      </c>
      <c r="H119" s="49">
        <v>63</v>
      </c>
      <c r="I119" s="12">
        <f t="shared" si="30"/>
        <v>603.1746031746031</v>
      </c>
      <c r="J119" s="56">
        <f t="shared" si="31"/>
        <v>22940.40603174603</v>
      </c>
      <c r="K119" s="12">
        <f t="shared" si="32"/>
        <v>23628.58821269841</v>
      </c>
      <c r="L119" s="12">
        <f t="shared" si="33"/>
        <v>23857.982273015874</v>
      </c>
      <c r="M119" s="12">
        <f t="shared" si="34"/>
        <v>24087.376333333334</v>
      </c>
      <c r="N119" s="12">
        <f t="shared" si="35"/>
        <v>24316.770393650797</v>
      </c>
      <c r="O119" s="12">
        <f t="shared" si="36"/>
        <v>24546.164453968253</v>
      </c>
      <c r="P119" s="12">
        <f t="shared" si="37"/>
        <v>24775.558514285716</v>
      </c>
      <c r="Q119" s="12">
        <f t="shared" si="38"/>
        <v>25004.952574603176</v>
      </c>
      <c r="R119" s="12">
        <f t="shared" si="39"/>
        <v>25234.34663492064</v>
      </c>
    </row>
    <row r="120" spans="1:18" ht="16.5" customHeight="1">
      <c r="A120" s="10" t="s">
        <v>177</v>
      </c>
      <c r="B120" s="11" t="s">
        <v>178</v>
      </c>
      <c r="C120" s="11"/>
      <c r="D120" s="53">
        <f t="shared" si="28"/>
        <v>13830.451612903225</v>
      </c>
      <c r="E120" s="57">
        <v>13524</v>
      </c>
      <c r="F120" s="58">
        <v>13825</v>
      </c>
      <c r="G120" s="55">
        <f t="shared" si="29"/>
        <v>0.03943300472495537</v>
      </c>
      <c r="H120" s="49">
        <v>124</v>
      </c>
      <c r="I120" s="12">
        <f t="shared" si="30"/>
        <v>306.4516129032258</v>
      </c>
      <c r="J120" s="56">
        <f t="shared" si="31"/>
        <v>16320.932903225805</v>
      </c>
      <c r="K120" s="12">
        <f t="shared" si="32"/>
        <v>16810.53089032258</v>
      </c>
      <c r="L120" s="12">
        <f t="shared" si="33"/>
        <v>16973.73021935484</v>
      </c>
      <c r="M120" s="12">
        <f t="shared" si="34"/>
        <v>17136.929548387096</v>
      </c>
      <c r="N120" s="12">
        <f t="shared" si="35"/>
        <v>17300.128877419353</v>
      </c>
      <c r="O120" s="12">
        <f t="shared" si="36"/>
        <v>17463.328206451613</v>
      </c>
      <c r="P120" s="12">
        <f t="shared" si="37"/>
        <v>17626.52753548387</v>
      </c>
      <c r="Q120" s="12">
        <f t="shared" si="38"/>
        <v>17789.726864516128</v>
      </c>
      <c r="R120" s="12">
        <f t="shared" si="39"/>
        <v>17952.92619354839</v>
      </c>
    </row>
    <row r="121" spans="1:18" ht="16.5" customHeight="1">
      <c r="A121" s="10" t="s">
        <v>179</v>
      </c>
      <c r="B121" s="11" t="s">
        <v>178</v>
      </c>
      <c r="C121" s="11"/>
      <c r="D121" s="53">
        <f t="shared" si="28"/>
        <v>11095.919191919193</v>
      </c>
      <c r="E121" s="57">
        <v>10904</v>
      </c>
      <c r="F121" s="58">
        <v>11147</v>
      </c>
      <c r="G121" s="55">
        <f t="shared" si="29"/>
        <v>-0.4582471344828889</v>
      </c>
      <c r="H121" s="49">
        <v>198</v>
      </c>
      <c r="I121" s="12">
        <f t="shared" si="30"/>
        <v>191.91919191919192</v>
      </c>
      <c r="J121" s="56">
        <f t="shared" si="31"/>
        <v>13094.184646464646</v>
      </c>
      <c r="K121" s="12">
        <f t="shared" si="32"/>
        <v>13486.980185858587</v>
      </c>
      <c r="L121" s="12">
        <f t="shared" si="33"/>
        <v>13617.912032323233</v>
      </c>
      <c r="M121" s="12">
        <f t="shared" si="34"/>
        <v>13748.843878787879</v>
      </c>
      <c r="N121" s="12">
        <f t="shared" si="35"/>
        <v>13879.775725252526</v>
      </c>
      <c r="O121" s="12">
        <f t="shared" si="36"/>
        <v>14010.707571717172</v>
      </c>
      <c r="P121" s="12">
        <f t="shared" si="37"/>
        <v>14141.63941818182</v>
      </c>
      <c r="Q121" s="12">
        <f t="shared" si="38"/>
        <v>14272.571264646465</v>
      </c>
      <c r="R121" s="12">
        <f t="shared" si="39"/>
        <v>14403.503111111113</v>
      </c>
    </row>
    <row r="122" spans="1:18" ht="16.5" customHeight="1">
      <c r="A122" s="10" t="s">
        <v>180</v>
      </c>
      <c r="B122" s="11" t="s">
        <v>181</v>
      </c>
      <c r="C122" s="11"/>
      <c r="D122" s="53">
        <f t="shared" si="28"/>
        <v>17963.571428571428</v>
      </c>
      <c r="E122" s="57">
        <v>17285</v>
      </c>
      <c r="F122" s="58">
        <v>17669</v>
      </c>
      <c r="G122" s="55">
        <f t="shared" si="29"/>
        <v>1.667165253106731</v>
      </c>
      <c r="H122" s="49">
        <v>56</v>
      </c>
      <c r="I122" s="12">
        <f t="shared" si="30"/>
        <v>678.5714285714286</v>
      </c>
      <c r="J122" s="56">
        <f t="shared" si="31"/>
        <v>21198.014285714282</v>
      </c>
      <c r="K122" s="12">
        <f t="shared" si="32"/>
        <v>21833.924714285713</v>
      </c>
      <c r="L122" s="12">
        <f t="shared" si="33"/>
        <v>22045.894857142855</v>
      </c>
      <c r="M122" s="12">
        <f t="shared" si="34"/>
        <v>22257.864999999998</v>
      </c>
      <c r="N122" s="12">
        <f t="shared" si="35"/>
        <v>22469.835142857144</v>
      </c>
      <c r="O122" s="12">
        <f t="shared" si="36"/>
        <v>22681.805285714283</v>
      </c>
      <c r="P122" s="12">
        <f t="shared" si="37"/>
        <v>22893.77542857143</v>
      </c>
      <c r="Q122" s="12">
        <f t="shared" si="38"/>
        <v>23105.745571428568</v>
      </c>
      <c r="R122" s="12">
        <f t="shared" si="39"/>
        <v>23317.715714285714</v>
      </c>
    </row>
    <row r="123" spans="1:18" ht="16.5" customHeight="1">
      <c r="A123" s="10" t="s">
        <v>182</v>
      </c>
      <c r="B123" s="11" t="s">
        <v>183</v>
      </c>
      <c r="C123" s="11"/>
      <c r="D123" s="53">
        <f t="shared" si="28"/>
        <v>16201.164179104479</v>
      </c>
      <c r="E123" s="57">
        <v>15634</v>
      </c>
      <c r="F123" s="58">
        <v>15982</v>
      </c>
      <c r="G123" s="55">
        <f t="shared" si="29"/>
        <v>1.37131885311274</v>
      </c>
      <c r="H123" s="49">
        <v>67</v>
      </c>
      <c r="I123" s="12">
        <f t="shared" si="30"/>
        <v>567.1641791044776</v>
      </c>
      <c r="J123" s="56">
        <f t="shared" si="31"/>
        <v>19118.373731343283</v>
      </c>
      <c r="K123" s="12">
        <f t="shared" si="32"/>
        <v>19691.894943283583</v>
      </c>
      <c r="L123" s="12">
        <f t="shared" si="33"/>
        <v>19883.068680597014</v>
      </c>
      <c r="M123" s="12">
        <f t="shared" si="34"/>
        <v>20074.24241791045</v>
      </c>
      <c r="N123" s="12">
        <f t="shared" si="35"/>
        <v>20265.41615522388</v>
      </c>
      <c r="O123" s="12">
        <f t="shared" si="36"/>
        <v>20456.589892537315</v>
      </c>
      <c r="P123" s="12">
        <f t="shared" si="37"/>
        <v>20647.763629850746</v>
      </c>
      <c r="Q123" s="12">
        <f t="shared" si="38"/>
        <v>20838.937367164184</v>
      </c>
      <c r="R123" s="12">
        <f t="shared" si="39"/>
        <v>21030.11110447761</v>
      </c>
    </row>
    <row r="124" spans="1:18" ht="16.5" customHeight="1">
      <c r="A124" s="10" t="s">
        <v>184</v>
      </c>
      <c r="B124" s="11" t="s">
        <v>183</v>
      </c>
      <c r="C124" s="11"/>
      <c r="D124" s="53">
        <f t="shared" si="28"/>
        <v>16012.164179104479</v>
      </c>
      <c r="E124" s="57">
        <v>15445</v>
      </c>
      <c r="F124" s="58">
        <v>15789</v>
      </c>
      <c r="G124" s="55">
        <f t="shared" si="29"/>
        <v>1.41341553679446</v>
      </c>
      <c r="H124" s="49">
        <v>67</v>
      </c>
      <c r="I124" s="12">
        <f t="shared" si="30"/>
        <v>567.1641791044776</v>
      </c>
      <c r="J124" s="56">
        <f t="shared" si="31"/>
        <v>18895.353731343283</v>
      </c>
      <c r="K124" s="12">
        <f t="shared" si="32"/>
        <v>19462.18434328358</v>
      </c>
      <c r="L124" s="12">
        <f t="shared" si="33"/>
        <v>19651.127880597014</v>
      </c>
      <c r="M124" s="12">
        <f t="shared" si="34"/>
        <v>19840.07141791045</v>
      </c>
      <c r="N124" s="12">
        <f t="shared" si="35"/>
        <v>20029.01495522388</v>
      </c>
      <c r="O124" s="12">
        <f t="shared" si="36"/>
        <v>20217.958492537313</v>
      </c>
      <c r="P124" s="12">
        <f t="shared" si="37"/>
        <v>20406.90202985075</v>
      </c>
      <c r="Q124" s="12">
        <f t="shared" si="38"/>
        <v>20595.84556716418</v>
      </c>
      <c r="R124" s="12">
        <f t="shared" si="39"/>
        <v>20784.78910447761</v>
      </c>
    </row>
    <row r="125" spans="1:18" ht="16.5" customHeight="1">
      <c r="A125" s="10" t="s">
        <v>185</v>
      </c>
      <c r="B125" s="11" t="s">
        <v>186</v>
      </c>
      <c r="C125" s="11"/>
      <c r="D125" s="53">
        <f t="shared" si="28"/>
        <v>9035.27397260274</v>
      </c>
      <c r="E125" s="57">
        <v>8775</v>
      </c>
      <c r="F125" s="58">
        <v>8970</v>
      </c>
      <c r="G125" s="55">
        <f t="shared" si="29"/>
        <v>0.7276920022601985</v>
      </c>
      <c r="H125" s="49">
        <v>146</v>
      </c>
      <c r="I125" s="12">
        <f t="shared" si="30"/>
        <v>260.2739726027397</v>
      </c>
      <c r="J125" s="56">
        <f t="shared" si="31"/>
        <v>10662.623287671231</v>
      </c>
      <c r="K125" s="12">
        <f t="shared" si="32"/>
        <v>10982.47198630137</v>
      </c>
      <c r="L125" s="12">
        <f t="shared" si="33"/>
        <v>11089.08821917808</v>
      </c>
      <c r="M125" s="12">
        <f t="shared" si="34"/>
        <v>11195.704452054793</v>
      </c>
      <c r="N125" s="12">
        <f t="shared" si="35"/>
        <v>11302.320684931507</v>
      </c>
      <c r="O125" s="12">
        <f t="shared" si="36"/>
        <v>11408.936917808218</v>
      </c>
      <c r="P125" s="12">
        <f t="shared" si="37"/>
        <v>11515.553150684931</v>
      </c>
      <c r="Q125" s="12">
        <f t="shared" si="38"/>
        <v>11622.169383561644</v>
      </c>
      <c r="R125" s="12">
        <f t="shared" si="39"/>
        <v>11728.785616438357</v>
      </c>
    </row>
    <row r="126" spans="1:18" ht="16.5" customHeight="1">
      <c r="A126" s="10" t="s">
        <v>187</v>
      </c>
      <c r="B126" s="11" t="s">
        <v>186</v>
      </c>
      <c r="C126" s="11"/>
      <c r="D126" s="53">
        <f t="shared" si="28"/>
        <v>10377.27397260274</v>
      </c>
      <c r="E126" s="57">
        <v>10117</v>
      </c>
      <c r="F126" s="58">
        <v>10342</v>
      </c>
      <c r="G126" s="55">
        <f t="shared" si="29"/>
        <v>0.34107496231618484</v>
      </c>
      <c r="H126" s="49">
        <v>146</v>
      </c>
      <c r="I126" s="12">
        <f t="shared" si="30"/>
        <v>260.2739726027397</v>
      </c>
      <c r="J126" s="56">
        <f t="shared" si="31"/>
        <v>12246.183287671232</v>
      </c>
      <c r="K126" s="12">
        <f t="shared" si="32"/>
        <v>12613.538786301368</v>
      </c>
      <c r="L126" s="12">
        <f t="shared" si="33"/>
        <v>12735.990619178081</v>
      </c>
      <c r="M126" s="12">
        <f t="shared" si="34"/>
        <v>12858.442452054793</v>
      </c>
      <c r="N126" s="12">
        <f t="shared" si="35"/>
        <v>12980.894284931506</v>
      </c>
      <c r="O126" s="12">
        <f t="shared" si="36"/>
        <v>13103.34611780822</v>
      </c>
      <c r="P126" s="12">
        <f t="shared" si="37"/>
        <v>13225.797950684931</v>
      </c>
      <c r="Q126" s="12">
        <f t="shared" si="38"/>
        <v>13348.249783561643</v>
      </c>
      <c r="R126" s="12">
        <f t="shared" si="39"/>
        <v>13470.701616438355</v>
      </c>
    </row>
    <row r="127" spans="1:18" ht="16.5" customHeight="1">
      <c r="A127" s="10" t="s">
        <v>188</v>
      </c>
      <c r="B127" s="11" t="s">
        <v>189</v>
      </c>
      <c r="C127" s="11"/>
      <c r="D127" s="53">
        <f t="shared" si="28"/>
        <v>10362.93023255814</v>
      </c>
      <c r="E127" s="57">
        <v>10142</v>
      </c>
      <c r="F127" s="58">
        <v>10367</v>
      </c>
      <c r="G127" s="55">
        <f t="shared" si="29"/>
        <v>-0.03925694455348605</v>
      </c>
      <c r="H127" s="49">
        <v>172</v>
      </c>
      <c r="I127" s="12">
        <f t="shared" si="30"/>
        <v>220.93023255813952</v>
      </c>
      <c r="J127" s="56">
        <f t="shared" si="31"/>
        <v>12229.257674418604</v>
      </c>
      <c r="K127" s="12">
        <f t="shared" si="32"/>
        <v>12596.105404651162</v>
      </c>
      <c r="L127" s="12">
        <f t="shared" si="33"/>
        <v>12718.38798139535</v>
      </c>
      <c r="M127" s="12">
        <f t="shared" si="34"/>
        <v>12840.670558139534</v>
      </c>
      <c r="N127" s="12">
        <f t="shared" si="35"/>
        <v>12962.95313488372</v>
      </c>
      <c r="O127" s="12">
        <f t="shared" si="36"/>
        <v>13085.235711627907</v>
      </c>
      <c r="P127" s="12">
        <f t="shared" si="37"/>
        <v>13207.518288372092</v>
      </c>
      <c r="Q127" s="12">
        <f t="shared" si="38"/>
        <v>13329.80086511628</v>
      </c>
      <c r="R127" s="12">
        <f t="shared" si="39"/>
        <v>13452.083441860466</v>
      </c>
    </row>
    <row r="128" spans="1:18" ht="16.5" customHeight="1">
      <c r="A128" s="10" t="s">
        <v>190</v>
      </c>
      <c r="B128" s="11" t="s">
        <v>189</v>
      </c>
      <c r="C128" s="11"/>
      <c r="D128" s="53">
        <f t="shared" si="28"/>
        <v>8886.93023255814</v>
      </c>
      <c r="E128" s="57">
        <v>8666</v>
      </c>
      <c r="F128" s="58">
        <v>8858</v>
      </c>
      <c r="G128" s="55">
        <f t="shared" si="29"/>
        <v>0.32660005145788773</v>
      </c>
      <c r="H128" s="49">
        <v>172</v>
      </c>
      <c r="I128" s="12">
        <f t="shared" si="30"/>
        <v>220.93023255813952</v>
      </c>
      <c r="J128" s="56">
        <f t="shared" si="31"/>
        <v>10487.577674418604</v>
      </c>
      <c r="K128" s="12">
        <f t="shared" si="32"/>
        <v>10802.175004651162</v>
      </c>
      <c r="L128" s="12">
        <f t="shared" si="33"/>
        <v>10907.040781395348</v>
      </c>
      <c r="M128" s="12">
        <f t="shared" si="34"/>
        <v>11011.906558139535</v>
      </c>
      <c r="N128" s="12">
        <f t="shared" si="35"/>
        <v>11116.77233488372</v>
      </c>
      <c r="O128" s="12">
        <f t="shared" si="36"/>
        <v>11221.638111627906</v>
      </c>
      <c r="P128" s="12">
        <f t="shared" si="37"/>
        <v>11326.503888372092</v>
      </c>
      <c r="Q128" s="12">
        <f t="shared" si="38"/>
        <v>11431.369665116279</v>
      </c>
      <c r="R128" s="12">
        <f t="shared" si="39"/>
        <v>11536.235441860466</v>
      </c>
    </row>
    <row r="129" spans="1:18" ht="16.5" customHeight="1">
      <c r="A129" s="10" t="s">
        <v>191</v>
      </c>
      <c r="B129" s="11" t="s">
        <v>192</v>
      </c>
      <c r="C129" s="11"/>
      <c r="D129" s="53">
        <f t="shared" si="28"/>
        <v>11313.414634146342</v>
      </c>
      <c r="E129" s="57">
        <v>10850</v>
      </c>
      <c r="F129" s="58">
        <v>11091</v>
      </c>
      <c r="G129" s="55">
        <f t="shared" si="29"/>
        <v>2.0053614114718386</v>
      </c>
      <c r="H129" s="49">
        <v>82</v>
      </c>
      <c r="I129" s="12">
        <f t="shared" si="30"/>
        <v>463.4146341463415</v>
      </c>
      <c r="J129" s="56">
        <f t="shared" si="31"/>
        <v>13350.829268292682</v>
      </c>
      <c r="K129" s="12">
        <f t="shared" si="32"/>
        <v>13751.324146341463</v>
      </c>
      <c r="L129" s="12">
        <f t="shared" si="33"/>
        <v>13884.822439024392</v>
      </c>
      <c r="M129" s="12">
        <f t="shared" si="34"/>
        <v>14018.320731707317</v>
      </c>
      <c r="N129" s="12">
        <f t="shared" si="35"/>
        <v>14151.819024390245</v>
      </c>
      <c r="O129" s="12">
        <f t="shared" si="36"/>
        <v>14285.317317073172</v>
      </c>
      <c r="P129" s="12">
        <f t="shared" si="37"/>
        <v>14418.815609756099</v>
      </c>
      <c r="Q129" s="12">
        <f t="shared" si="38"/>
        <v>14552.313902439024</v>
      </c>
      <c r="R129" s="12">
        <f t="shared" si="39"/>
        <v>14685.812195121953</v>
      </c>
    </row>
    <row r="130" spans="1:18" ht="16.5" customHeight="1">
      <c r="A130" s="14" t="s">
        <v>193</v>
      </c>
      <c r="B130" s="11"/>
      <c r="C130" s="11"/>
      <c r="D130" s="53">
        <f t="shared" si="28"/>
        <v>15930.513513513513</v>
      </c>
      <c r="E130" s="57">
        <v>15417</v>
      </c>
      <c r="F130" s="58">
        <v>15760</v>
      </c>
      <c r="G130" s="55">
        <f t="shared" si="29"/>
        <v>1.0819385375222907</v>
      </c>
      <c r="H130" s="49">
        <v>74</v>
      </c>
      <c r="I130" s="12">
        <f t="shared" si="30"/>
        <v>513.5135135135135</v>
      </c>
      <c r="J130" s="56">
        <f t="shared" si="31"/>
        <v>18799.005945945944</v>
      </c>
      <c r="K130" s="12">
        <f t="shared" si="32"/>
        <v>19362.946124324324</v>
      </c>
      <c r="L130" s="12">
        <f t="shared" si="33"/>
        <v>19550.926183783784</v>
      </c>
      <c r="M130" s="12">
        <f t="shared" si="34"/>
        <v>19738.90624324324</v>
      </c>
      <c r="N130" s="12">
        <f t="shared" si="35"/>
        <v>19926.8863027027</v>
      </c>
      <c r="O130" s="12">
        <f t="shared" si="36"/>
        <v>20114.86636216216</v>
      </c>
      <c r="P130" s="12">
        <f t="shared" si="37"/>
        <v>20302.84642162162</v>
      </c>
      <c r="Q130" s="12">
        <f t="shared" si="38"/>
        <v>20490.826481081083</v>
      </c>
      <c r="R130" s="12">
        <f t="shared" si="39"/>
        <v>20678.806540540543</v>
      </c>
    </row>
    <row r="131" spans="1:18" ht="16.5" customHeight="1">
      <c r="A131" s="10" t="s">
        <v>194</v>
      </c>
      <c r="B131" s="11" t="s">
        <v>195</v>
      </c>
      <c r="C131" s="11"/>
      <c r="D131" s="53">
        <f t="shared" si="28"/>
        <v>7279.692307692308</v>
      </c>
      <c r="E131" s="57">
        <v>7097</v>
      </c>
      <c r="F131" s="58">
        <v>7255</v>
      </c>
      <c r="G131" s="55">
        <f t="shared" si="29"/>
        <v>0.3403488310449063</v>
      </c>
      <c r="H131" s="49">
        <v>208</v>
      </c>
      <c r="I131" s="12">
        <f t="shared" si="30"/>
        <v>182.69230769230768</v>
      </c>
      <c r="J131" s="56">
        <f t="shared" si="31"/>
        <v>8591.036923076923</v>
      </c>
      <c r="K131" s="12">
        <f t="shared" si="32"/>
        <v>8848.738030769231</v>
      </c>
      <c r="L131" s="12">
        <f t="shared" si="33"/>
        <v>8934.6384</v>
      </c>
      <c r="M131" s="12">
        <f t="shared" si="34"/>
        <v>9020.538769230769</v>
      </c>
      <c r="N131" s="12">
        <f t="shared" si="35"/>
        <v>9106.439138461537</v>
      </c>
      <c r="O131" s="12">
        <f t="shared" si="36"/>
        <v>9192.339507692308</v>
      </c>
      <c r="P131" s="12">
        <f t="shared" si="37"/>
        <v>9278.239876923077</v>
      </c>
      <c r="Q131" s="12">
        <f t="shared" si="38"/>
        <v>9364.140246153846</v>
      </c>
      <c r="R131" s="12">
        <f t="shared" si="39"/>
        <v>9450.040615384616</v>
      </c>
    </row>
    <row r="132" spans="1:18" ht="16.5" customHeight="1">
      <c r="A132" s="10" t="s">
        <v>196</v>
      </c>
      <c r="B132" s="11" t="s">
        <v>197</v>
      </c>
      <c r="C132" s="11"/>
      <c r="D132" s="53">
        <f t="shared" si="28"/>
        <v>4584.426035502958</v>
      </c>
      <c r="E132" s="57">
        <v>4472</v>
      </c>
      <c r="F132" s="58">
        <v>4571</v>
      </c>
      <c r="G132" s="55">
        <f t="shared" si="29"/>
        <v>0.2937220630706179</v>
      </c>
      <c r="H132" s="49">
        <v>338</v>
      </c>
      <c r="I132" s="12">
        <f t="shared" si="30"/>
        <v>112.42603550295858</v>
      </c>
      <c r="J132" s="56">
        <f t="shared" si="31"/>
        <v>5410.62272189349</v>
      </c>
      <c r="K132" s="12">
        <f t="shared" si="32"/>
        <v>5572.911403550295</v>
      </c>
      <c r="L132" s="12">
        <f t="shared" si="33"/>
        <v>5627.00763076923</v>
      </c>
      <c r="M132" s="12">
        <f t="shared" si="34"/>
        <v>5681.103857988165</v>
      </c>
      <c r="N132" s="12">
        <f t="shared" si="35"/>
        <v>5735.2000852071</v>
      </c>
      <c r="O132" s="12">
        <f t="shared" si="36"/>
        <v>5789.296312426036</v>
      </c>
      <c r="P132" s="12">
        <f t="shared" si="37"/>
        <v>5843.39253964497</v>
      </c>
      <c r="Q132" s="12">
        <f t="shared" si="38"/>
        <v>5897.488766863905</v>
      </c>
      <c r="R132" s="12">
        <f t="shared" si="39"/>
        <v>5951.58499408284</v>
      </c>
    </row>
    <row r="133" spans="1:18" ht="16.5" customHeight="1">
      <c r="A133" s="10" t="s">
        <v>198</v>
      </c>
      <c r="B133" s="11"/>
      <c r="C133" s="11"/>
      <c r="D133" s="53">
        <f t="shared" si="28"/>
        <v>4935.426035502958</v>
      </c>
      <c r="E133" s="57">
        <v>4823</v>
      </c>
      <c r="F133" s="58">
        <v>4930</v>
      </c>
      <c r="G133" s="55">
        <f t="shared" si="29"/>
        <v>0.11006157206811906</v>
      </c>
      <c r="H133" s="49">
        <v>338</v>
      </c>
      <c r="I133" s="12">
        <f t="shared" si="30"/>
        <v>112.42603550295858</v>
      </c>
      <c r="J133" s="56">
        <f t="shared" si="31"/>
        <v>5824.80272189349</v>
      </c>
      <c r="K133" s="12">
        <f t="shared" si="32"/>
        <v>5999.516803550295</v>
      </c>
      <c r="L133" s="12">
        <f t="shared" si="33"/>
        <v>6057.7548307692305</v>
      </c>
      <c r="M133" s="12">
        <f t="shared" si="34"/>
        <v>6115.992857988165</v>
      </c>
      <c r="N133" s="12">
        <f t="shared" si="35"/>
        <v>6174.2308852071</v>
      </c>
      <c r="O133" s="12">
        <f t="shared" si="36"/>
        <v>6232.468912426035</v>
      </c>
      <c r="P133" s="12">
        <f t="shared" si="37"/>
        <v>6290.70693964497</v>
      </c>
      <c r="Q133" s="12">
        <f t="shared" si="38"/>
        <v>6348.9449668639045</v>
      </c>
      <c r="R133" s="12">
        <f t="shared" si="39"/>
        <v>6407.182994082839</v>
      </c>
    </row>
    <row r="134" spans="1:18" ht="16.5" customHeight="1">
      <c r="A134" s="10" t="s">
        <v>199</v>
      </c>
      <c r="B134" s="11" t="s">
        <v>197</v>
      </c>
      <c r="C134" s="11"/>
      <c r="D134" s="53">
        <f aca="true" t="shared" si="40" ref="D134:D153">E134+I134</f>
        <v>4798.426035502958</v>
      </c>
      <c r="E134" s="57">
        <v>4686</v>
      </c>
      <c r="F134" s="58">
        <v>4790</v>
      </c>
      <c r="G134" s="55">
        <f aca="true" t="shared" si="41" ref="G134:G153">D134*100/F134-100</f>
        <v>0.17590888315152142</v>
      </c>
      <c r="H134" s="49">
        <v>338</v>
      </c>
      <c r="I134" s="12">
        <f aca="true" t="shared" si="42" ref="I134:I153">I$5/H134</f>
        <v>112.42603550295858</v>
      </c>
      <c r="J134" s="56">
        <f aca="true" t="shared" si="43" ref="J134:J153">D134*1.18+1</f>
        <v>5663.1427218934905</v>
      </c>
      <c r="K134" s="12">
        <f aca="true" t="shared" si="44" ref="K134:K153">D134*1.03*1.18+1</f>
        <v>5833.007003550295</v>
      </c>
      <c r="L134" s="12">
        <f aca="true" t="shared" si="45" ref="L134:L153">D134*1.04*1.18+1</f>
        <v>5889.62843076923</v>
      </c>
      <c r="M134" s="12">
        <f aca="true" t="shared" si="46" ref="M134:M153">D134*1.05*1.18+1</f>
        <v>5946.249857988165</v>
      </c>
      <c r="N134" s="12">
        <f aca="true" t="shared" si="47" ref="N134:N153">D134*1.06*1.18+1</f>
        <v>6002.8712852071</v>
      </c>
      <c r="O134" s="12">
        <f aca="true" t="shared" si="48" ref="O134:O153">D134*1.07*1.18+1</f>
        <v>6059.492712426035</v>
      </c>
      <c r="P134" s="12">
        <f aca="true" t="shared" si="49" ref="P134:P153">D134*1.08*1.18+1</f>
        <v>6116.11413964497</v>
      </c>
      <c r="Q134" s="12">
        <f aca="true" t="shared" si="50" ref="Q134:Q153">D134*1.09*1.18+1</f>
        <v>6172.735566863905</v>
      </c>
      <c r="R134" s="12">
        <f aca="true" t="shared" si="51" ref="R134:R153">D134*1.1*1.18+1</f>
        <v>6229.35699408284</v>
      </c>
    </row>
    <row r="135" spans="1:18" ht="16.5" customHeight="1">
      <c r="A135" s="10" t="s">
        <v>200</v>
      </c>
      <c r="B135" s="11"/>
      <c r="C135" s="11"/>
      <c r="D135" s="53">
        <f t="shared" si="40"/>
        <v>5416.426035502958</v>
      </c>
      <c r="E135" s="57">
        <v>5304</v>
      </c>
      <c r="F135" s="58">
        <v>5422</v>
      </c>
      <c r="G135" s="55">
        <f t="shared" si="41"/>
        <v>-0.10280273878720436</v>
      </c>
      <c r="H135" s="49">
        <v>338</v>
      </c>
      <c r="I135" s="12">
        <f t="shared" si="42"/>
        <v>112.42603550295858</v>
      </c>
      <c r="J135" s="56">
        <f t="shared" si="43"/>
        <v>6392.38272189349</v>
      </c>
      <c r="K135" s="12">
        <f t="shared" si="44"/>
        <v>6584.1242035502955</v>
      </c>
      <c r="L135" s="12">
        <f t="shared" si="45"/>
        <v>6648.03803076923</v>
      </c>
      <c r="M135" s="12">
        <f t="shared" si="46"/>
        <v>6711.951857988165</v>
      </c>
      <c r="N135" s="12">
        <f t="shared" si="47"/>
        <v>6775.8656852071</v>
      </c>
      <c r="O135" s="12">
        <f t="shared" si="48"/>
        <v>6839.779512426036</v>
      </c>
      <c r="P135" s="12">
        <f t="shared" si="49"/>
        <v>6903.69333964497</v>
      </c>
      <c r="Q135" s="12">
        <f t="shared" si="50"/>
        <v>6967.607166863905</v>
      </c>
      <c r="R135" s="12">
        <f t="shared" si="51"/>
        <v>7031.52099408284</v>
      </c>
    </row>
    <row r="136" spans="1:18" ht="16.5" customHeight="1">
      <c r="A136" s="10" t="s">
        <v>201</v>
      </c>
      <c r="B136" s="11" t="s">
        <v>202</v>
      </c>
      <c r="C136" s="11"/>
      <c r="D136" s="53">
        <f t="shared" si="40"/>
        <v>5752.606299212598</v>
      </c>
      <c r="E136" s="57">
        <v>5603</v>
      </c>
      <c r="F136" s="58">
        <v>5727</v>
      </c>
      <c r="G136" s="55">
        <f t="shared" si="41"/>
        <v>0.44711540444558295</v>
      </c>
      <c r="H136" s="49">
        <v>254</v>
      </c>
      <c r="I136" s="12">
        <f t="shared" si="42"/>
        <v>149.60629921259843</v>
      </c>
      <c r="J136" s="56">
        <f t="shared" si="43"/>
        <v>6789.075433070865</v>
      </c>
      <c r="K136" s="12">
        <f t="shared" si="44"/>
        <v>6992.717696062992</v>
      </c>
      <c r="L136" s="12">
        <f t="shared" si="45"/>
        <v>7060.598450393701</v>
      </c>
      <c r="M136" s="12">
        <f t="shared" si="46"/>
        <v>7128.479204724409</v>
      </c>
      <c r="N136" s="12">
        <f t="shared" si="47"/>
        <v>7196.3599590551175</v>
      </c>
      <c r="O136" s="12">
        <f t="shared" si="48"/>
        <v>7264.240713385826</v>
      </c>
      <c r="P136" s="12">
        <f t="shared" si="49"/>
        <v>7332.121467716535</v>
      </c>
      <c r="Q136" s="12">
        <f t="shared" si="50"/>
        <v>7400.002222047244</v>
      </c>
      <c r="R136" s="12">
        <f t="shared" si="51"/>
        <v>7467.882976377952</v>
      </c>
    </row>
    <row r="137" spans="1:18" ht="16.5" customHeight="1">
      <c r="A137" s="10" t="s">
        <v>203</v>
      </c>
      <c r="B137" s="11" t="s">
        <v>204</v>
      </c>
      <c r="C137" s="11"/>
      <c r="D137" s="53">
        <f t="shared" si="40"/>
        <v>4844.714285714285</v>
      </c>
      <c r="E137" s="57">
        <v>4709</v>
      </c>
      <c r="F137" s="58">
        <v>4814</v>
      </c>
      <c r="G137" s="55">
        <f t="shared" si="41"/>
        <v>0.6380200605377127</v>
      </c>
      <c r="H137" s="49">
        <v>280</v>
      </c>
      <c r="I137" s="12">
        <f t="shared" si="42"/>
        <v>135.71428571428572</v>
      </c>
      <c r="J137" s="56">
        <f t="shared" si="43"/>
        <v>5717.762857142857</v>
      </c>
      <c r="K137" s="12">
        <f t="shared" si="44"/>
        <v>5889.265742857143</v>
      </c>
      <c r="L137" s="12">
        <f t="shared" si="45"/>
        <v>5946.43337142857</v>
      </c>
      <c r="M137" s="12">
        <f t="shared" si="46"/>
        <v>6003.601</v>
      </c>
      <c r="N137" s="12">
        <f t="shared" si="47"/>
        <v>6060.768628571429</v>
      </c>
      <c r="O137" s="12">
        <f t="shared" si="48"/>
        <v>6117.936257142856</v>
      </c>
      <c r="P137" s="12">
        <f t="shared" si="49"/>
        <v>6175.103885714286</v>
      </c>
      <c r="Q137" s="12">
        <f t="shared" si="50"/>
        <v>6232.271514285713</v>
      </c>
      <c r="R137" s="12">
        <f t="shared" si="51"/>
        <v>6289.4391428571425</v>
      </c>
    </row>
    <row r="138" spans="1:18" ht="16.5" customHeight="1">
      <c r="A138" s="10" t="s">
        <v>205</v>
      </c>
      <c r="B138" s="11" t="s">
        <v>206</v>
      </c>
      <c r="C138" s="11"/>
      <c r="D138" s="53">
        <f t="shared" si="40"/>
        <v>4423.923076923077</v>
      </c>
      <c r="E138" s="57">
        <v>4347</v>
      </c>
      <c r="F138" s="58">
        <v>4444</v>
      </c>
      <c r="G138" s="55">
        <f t="shared" si="41"/>
        <v>-0.45177594682544964</v>
      </c>
      <c r="H138" s="49">
        <v>494</v>
      </c>
      <c r="I138" s="12">
        <f t="shared" si="42"/>
        <v>76.92307692307692</v>
      </c>
      <c r="J138" s="56">
        <f t="shared" si="43"/>
        <v>5221.2292307692305</v>
      </c>
      <c r="K138" s="12">
        <f t="shared" si="44"/>
        <v>5377.836107692307</v>
      </c>
      <c r="L138" s="12">
        <f t="shared" si="45"/>
        <v>5430.0383999999995</v>
      </c>
      <c r="M138" s="12">
        <f t="shared" si="46"/>
        <v>5482.240692307692</v>
      </c>
      <c r="N138" s="12">
        <f t="shared" si="47"/>
        <v>5534.442984615384</v>
      </c>
      <c r="O138" s="12">
        <f t="shared" si="48"/>
        <v>5586.645276923077</v>
      </c>
      <c r="P138" s="12">
        <f t="shared" si="49"/>
        <v>5638.84756923077</v>
      </c>
      <c r="Q138" s="12">
        <f t="shared" si="50"/>
        <v>5691.049861538462</v>
      </c>
      <c r="R138" s="12">
        <f t="shared" si="51"/>
        <v>5743.252153846154</v>
      </c>
    </row>
    <row r="139" spans="1:18" ht="16.5" customHeight="1">
      <c r="A139" s="10" t="s">
        <v>207</v>
      </c>
      <c r="B139" s="11"/>
      <c r="C139" s="11"/>
      <c r="D139" s="53">
        <f t="shared" si="40"/>
        <v>4814.923076923077</v>
      </c>
      <c r="E139" s="57">
        <v>4738</v>
      </c>
      <c r="F139" s="58">
        <v>4844</v>
      </c>
      <c r="G139" s="55">
        <f t="shared" si="41"/>
        <v>-0.6002667852378778</v>
      </c>
      <c r="H139" s="49">
        <v>494</v>
      </c>
      <c r="I139" s="12">
        <f t="shared" si="42"/>
        <v>76.92307692307692</v>
      </c>
      <c r="J139" s="56">
        <f t="shared" si="43"/>
        <v>5682.609230769231</v>
      </c>
      <c r="K139" s="12">
        <f t="shared" si="44"/>
        <v>5853.057507692308</v>
      </c>
      <c r="L139" s="12">
        <f t="shared" si="45"/>
        <v>5909.8736</v>
      </c>
      <c r="M139" s="12">
        <f t="shared" si="46"/>
        <v>5966.689692307692</v>
      </c>
      <c r="N139" s="12">
        <f t="shared" si="47"/>
        <v>6023.505784615384</v>
      </c>
      <c r="O139" s="12">
        <f t="shared" si="48"/>
        <v>6080.321876923078</v>
      </c>
      <c r="P139" s="12">
        <f t="shared" si="49"/>
        <v>6137.13796923077</v>
      </c>
      <c r="Q139" s="12">
        <f t="shared" si="50"/>
        <v>6193.954061538462</v>
      </c>
      <c r="R139" s="12">
        <f t="shared" si="51"/>
        <v>6250.770153846154</v>
      </c>
    </row>
    <row r="140" spans="1:18" ht="16.5" customHeight="1">
      <c r="A140" s="10" t="s">
        <v>208</v>
      </c>
      <c r="B140" s="11" t="s">
        <v>209</v>
      </c>
      <c r="C140" s="11"/>
      <c r="D140" s="53">
        <f t="shared" si="40"/>
        <v>3942.5855855855857</v>
      </c>
      <c r="E140" s="57">
        <v>3857</v>
      </c>
      <c r="F140" s="58">
        <v>3943</v>
      </c>
      <c r="G140" s="55">
        <f t="shared" si="41"/>
        <v>-0.010510129708706017</v>
      </c>
      <c r="H140" s="49">
        <v>444</v>
      </c>
      <c r="I140" s="12">
        <f t="shared" si="42"/>
        <v>85.58558558558559</v>
      </c>
      <c r="J140" s="56">
        <f t="shared" si="43"/>
        <v>4653.250990990991</v>
      </c>
      <c r="K140" s="12">
        <f t="shared" si="44"/>
        <v>4792.818520720721</v>
      </c>
      <c r="L140" s="12">
        <f t="shared" si="45"/>
        <v>4839.341030630631</v>
      </c>
      <c r="M140" s="12">
        <f t="shared" si="46"/>
        <v>4885.863540540541</v>
      </c>
      <c r="N140" s="12">
        <f t="shared" si="47"/>
        <v>4932.386050450451</v>
      </c>
      <c r="O140" s="12">
        <f t="shared" si="48"/>
        <v>4978.908560360361</v>
      </c>
      <c r="P140" s="12">
        <f t="shared" si="49"/>
        <v>5025.4310702702705</v>
      </c>
      <c r="Q140" s="12">
        <f t="shared" si="50"/>
        <v>5071.95358018018</v>
      </c>
      <c r="R140" s="12">
        <f t="shared" si="51"/>
        <v>5118.47609009009</v>
      </c>
    </row>
    <row r="141" spans="1:18" ht="16.5" customHeight="1">
      <c r="A141" s="14" t="s">
        <v>210</v>
      </c>
      <c r="B141" s="11"/>
      <c r="C141" s="11"/>
      <c r="D141" s="53">
        <f t="shared" si="40"/>
        <v>3528.5855855855857</v>
      </c>
      <c r="E141" s="57">
        <v>3443</v>
      </c>
      <c r="F141" s="58">
        <v>3519</v>
      </c>
      <c r="G141" s="55">
        <f t="shared" si="41"/>
        <v>0.27239515730565245</v>
      </c>
      <c r="H141" s="49">
        <v>444</v>
      </c>
      <c r="I141" s="12">
        <f t="shared" si="42"/>
        <v>85.58558558558559</v>
      </c>
      <c r="J141" s="56">
        <f t="shared" si="43"/>
        <v>4164.730990990991</v>
      </c>
      <c r="K141" s="12">
        <f t="shared" si="44"/>
        <v>4289.64292072072</v>
      </c>
      <c r="L141" s="12">
        <f t="shared" si="45"/>
        <v>4331.28023063063</v>
      </c>
      <c r="M141" s="12">
        <f t="shared" si="46"/>
        <v>4372.91754054054</v>
      </c>
      <c r="N141" s="12">
        <f t="shared" si="47"/>
        <v>4414.55485045045</v>
      </c>
      <c r="O141" s="12">
        <f t="shared" si="48"/>
        <v>4456.1921603603605</v>
      </c>
      <c r="P141" s="12">
        <f t="shared" si="49"/>
        <v>4497.829470270271</v>
      </c>
      <c r="Q141" s="12">
        <f t="shared" si="50"/>
        <v>4539.466780180181</v>
      </c>
      <c r="R141" s="12">
        <f t="shared" si="51"/>
        <v>4581.104090090091</v>
      </c>
    </row>
    <row r="142" spans="1:18" ht="16.5" customHeight="1">
      <c r="A142" s="10" t="s">
        <v>211</v>
      </c>
      <c r="B142" s="11" t="s">
        <v>212</v>
      </c>
      <c r="C142" s="11"/>
      <c r="D142" s="53">
        <f t="shared" si="40"/>
        <v>3807.477386934673</v>
      </c>
      <c r="E142" s="57">
        <v>3712</v>
      </c>
      <c r="F142" s="58">
        <v>3795</v>
      </c>
      <c r="G142" s="55">
        <f t="shared" si="41"/>
        <v>0.32878489946438094</v>
      </c>
      <c r="H142" s="49">
        <v>398</v>
      </c>
      <c r="I142" s="12">
        <f t="shared" si="42"/>
        <v>95.47738693467336</v>
      </c>
      <c r="J142" s="56">
        <f t="shared" si="43"/>
        <v>4493.823316582914</v>
      </c>
      <c r="K142" s="12">
        <f t="shared" si="44"/>
        <v>4628.608016080401</v>
      </c>
      <c r="L142" s="12">
        <f t="shared" si="45"/>
        <v>4673.536249246231</v>
      </c>
      <c r="M142" s="12">
        <f t="shared" si="46"/>
        <v>4718.4644824120605</v>
      </c>
      <c r="N142" s="12">
        <f t="shared" si="47"/>
        <v>4763.392715577889</v>
      </c>
      <c r="O142" s="12">
        <f t="shared" si="48"/>
        <v>4808.320948743718</v>
      </c>
      <c r="P142" s="12">
        <f t="shared" si="49"/>
        <v>4853.249181909548</v>
      </c>
      <c r="Q142" s="12">
        <f t="shared" si="50"/>
        <v>4898.177415075377</v>
      </c>
      <c r="R142" s="12">
        <f t="shared" si="51"/>
        <v>4943.105648241206</v>
      </c>
    </row>
    <row r="143" spans="1:18" ht="16.5" customHeight="1">
      <c r="A143" s="14" t="s">
        <v>213</v>
      </c>
      <c r="B143" s="11"/>
      <c r="C143" s="11"/>
      <c r="D143" s="53">
        <f t="shared" si="40"/>
        <v>3751.477386934673</v>
      </c>
      <c r="E143" s="57">
        <v>3656</v>
      </c>
      <c r="F143" s="58">
        <v>3737</v>
      </c>
      <c r="G143" s="55">
        <f t="shared" si="41"/>
        <v>0.3874066613506386</v>
      </c>
      <c r="H143" s="49">
        <v>398</v>
      </c>
      <c r="I143" s="12">
        <f t="shared" si="42"/>
        <v>95.47738693467336</v>
      </c>
      <c r="J143" s="56">
        <f t="shared" si="43"/>
        <v>4427.743316582914</v>
      </c>
      <c r="K143" s="12">
        <f t="shared" si="44"/>
        <v>4560.5456160804015</v>
      </c>
      <c r="L143" s="12">
        <f t="shared" si="45"/>
        <v>4604.813049246231</v>
      </c>
      <c r="M143" s="12">
        <f t="shared" si="46"/>
        <v>4649.08048241206</v>
      </c>
      <c r="N143" s="12">
        <f t="shared" si="47"/>
        <v>4693.347915577889</v>
      </c>
      <c r="O143" s="12">
        <f t="shared" si="48"/>
        <v>4737.615348743719</v>
      </c>
      <c r="P143" s="12">
        <f t="shared" si="49"/>
        <v>4781.882781909548</v>
      </c>
      <c r="Q143" s="12">
        <f t="shared" si="50"/>
        <v>4826.150215075377</v>
      </c>
      <c r="R143" s="12">
        <f t="shared" si="51"/>
        <v>4870.417648241207</v>
      </c>
    </row>
    <row r="144" spans="1:18" ht="16.5" customHeight="1">
      <c r="A144" s="10" t="s">
        <v>214</v>
      </c>
      <c r="B144" s="11" t="s">
        <v>215</v>
      </c>
      <c r="C144" s="11"/>
      <c r="D144" s="53">
        <f t="shared" si="40"/>
        <v>3165.345323741007</v>
      </c>
      <c r="E144" s="57">
        <v>3097</v>
      </c>
      <c r="F144" s="58">
        <v>3165</v>
      </c>
      <c r="G144" s="55">
        <f t="shared" si="41"/>
        <v>0.01091070271743888</v>
      </c>
      <c r="H144" s="49">
        <v>556</v>
      </c>
      <c r="I144" s="12">
        <f t="shared" si="42"/>
        <v>68.34532374100719</v>
      </c>
      <c r="J144" s="56">
        <f t="shared" si="43"/>
        <v>3736.107482014388</v>
      </c>
      <c r="K144" s="12">
        <f t="shared" si="44"/>
        <v>3848.16070647482</v>
      </c>
      <c r="L144" s="12">
        <f t="shared" si="45"/>
        <v>3885.511781294964</v>
      </c>
      <c r="M144" s="12">
        <f t="shared" si="46"/>
        <v>3922.862856115108</v>
      </c>
      <c r="N144" s="12">
        <f t="shared" si="47"/>
        <v>3960.2139309352515</v>
      </c>
      <c r="O144" s="12">
        <f t="shared" si="48"/>
        <v>3997.5650057553958</v>
      </c>
      <c r="P144" s="12">
        <f t="shared" si="49"/>
        <v>4034.9160805755396</v>
      </c>
      <c r="Q144" s="12">
        <f t="shared" si="50"/>
        <v>4072.2671553956834</v>
      </c>
      <c r="R144" s="12">
        <f t="shared" si="51"/>
        <v>4109.618230215828</v>
      </c>
    </row>
    <row r="145" spans="1:18" ht="19.5" customHeight="1">
      <c r="A145" s="10" t="s">
        <v>216</v>
      </c>
      <c r="B145" s="11" t="s">
        <v>217</v>
      </c>
      <c r="C145" s="11"/>
      <c r="D145" s="53">
        <f t="shared" si="40"/>
        <v>2162</v>
      </c>
      <c r="E145" s="57">
        <v>2124</v>
      </c>
      <c r="F145" s="58">
        <v>2171</v>
      </c>
      <c r="G145" s="55">
        <f t="shared" si="41"/>
        <v>-0.4145555043758691</v>
      </c>
      <c r="H145" s="49">
        <v>1000</v>
      </c>
      <c r="I145" s="12">
        <f t="shared" si="42"/>
        <v>38</v>
      </c>
      <c r="J145" s="56">
        <f t="shared" si="43"/>
        <v>2552.16</v>
      </c>
      <c r="K145" s="12">
        <f t="shared" si="44"/>
        <v>2628.6948</v>
      </c>
      <c r="L145" s="12">
        <f t="shared" si="45"/>
        <v>2654.2064</v>
      </c>
      <c r="M145" s="12">
        <f t="shared" si="46"/>
        <v>2679.718</v>
      </c>
      <c r="N145" s="12">
        <f t="shared" si="47"/>
        <v>2705.2296</v>
      </c>
      <c r="O145" s="12">
        <f t="shared" si="48"/>
        <v>2730.7412</v>
      </c>
      <c r="P145" s="12">
        <f t="shared" si="49"/>
        <v>2756.2527999999998</v>
      </c>
      <c r="Q145" s="12">
        <f t="shared" si="50"/>
        <v>2781.7644000000005</v>
      </c>
      <c r="R145" s="12">
        <f t="shared" si="51"/>
        <v>2807.2760000000003</v>
      </c>
    </row>
    <row r="146" spans="1:18" ht="20.25" customHeight="1">
      <c r="A146" s="10" t="s">
        <v>218</v>
      </c>
      <c r="B146" s="11" t="s">
        <v>217</v>
      </c>
      <c r="C146" s="11"/>
      <c r="D146" s="53">
        <f t="shared" si="40"/>
        <v>2702</v>
      </c>
      <c r="E146" s="57">
        <v>2664</v>
      </c>
      <c r="F146" s="58">
        <v>2724</v>
      </c>
      <c r="G146" s="55">
        <f t="shared" si="41"/>
        <v>-0.8076358296622601</v>
      </c>
      <c r="H146" s="49">
        <v>1000</v>
      </c>
      <c r="I146" s="12">
        <f t="shared" si="42"/>
        <v>38</v>
      </c>
      <c r="J146" s="56">
        <f t="shared" si="43"/>
        <v>3189.3599999999997</v>
      </c>
      <c r="K146" s="12">
        <f t="shared" si="44"/>
        <v>3285.0107999999996</v>
      </c>
      <c r="L146" s="12">
        <f t="shared" si="45"/>
        <v>3316.8943999999997</v>
      </c>
      <c r="M146" s="12">
        <f t="shared" si="46"/>
        <v>3348.778</v>
      </c>
      <c r="N146" s="12">
        <f t="shared" si="47"/>
        <v>3380.6616000000004</v>
      </c>
      <c r="O146" s="12">
        <f t="shared" si="48"/>
        <v>3412.5452</v>
      </c>
      <c r="P146" s="12">
        <f t="shared" si="49"/>
        <v>3444.4288</v>
      </c>
      <c r="Q146" s="12">
        <f t="shared" si="50"/>
        <v>3476.3124000000003</v>
      </c>
      <c r="R146" s="12">
        <f t="shared" si="51"/>
        <v>3508.196</v>
      </c>
    </row>
    <row r="147" spans="1:18" ht="16.5" customHeight="1">
      <c r="A147" s="10" t="s">
        <v>219</v>
      </c>
      <c r="B147" s="11" t="s">
        <v>220</v>
      </c>
      <c r="C147" s="11"/>
      <c r="D147" s="53">
        <f t="shared" si="40"/>
        <v>1296.111111111111</v>
      </c>
      <c r="E147" s="57">
        <v>1275</v>
      </c>
      <c r="F147" s="58">
        <v>1303</v>
      </c>
      <c r="G147" s="55">
        <f t="shared" si="41"/>
        <v>-0.5286944657627686</v>
      </c>
      <c r="H147" s="49">
        <v>1800</v>
      </c>
      <c r="I147" s="12">
        <f t="shared" si="42"/>
        <v>21.11111111111111</v>
      </c>
      <c r="J147" s="56">
        <f t="shared" si="43"/>
        <v>1530.411111111111</v>
      </c>
      <c r="K147" s="12">
        <f t="shared" si="44"/>
        <v>1576.2934444444445</v>
      </c>
      <c r="L147" s="12">
        <f t="shared" si="45"/>
        <v>1591.5875555555554</v>
      </c>
      <c r="M147" s="12">
        <f t="shared" si="46"/>
        <v>1606.8816666666667</v>
      </c>
      <c r="N147" s="12">
        <f t="shared" si="47"/>
        <v>1622.1757777777777</v>
      </c>
      <c r="O147" s="12">
        <f t="shared" si="48"/>
        <v>1637.4698888888888</v>
      </c>
      <c r="P147" s="12">
        <f t="shared" si="49"/>
        <v>1652.764</v>
      </c>
      <c r="Q147" s="12">
        <f t="shared" si="50"/>
        <v>1668.0581111111112</v>
      </c>
      <c r="R147" s="12">
        <f t="shared" si="51"/>
        <v>1683.3522222222223</v>
      </c>
    </row>
    <row r="148" spans="1:18" ht="16.5" customHeight="1">
      <c r="A148" s="10" t="s">
        <v>221</v>
      </c>
      <c r="B148" s="11" t="s">
        <v>222</v>
      </c>
      <c r="C148" s="11"/>
      <c r="D148" s="53">
        <f t="shared" si="40"/>
        <v>3200.186046511628</v>
      </c>
      <c r="E148" s="57">
        <v>3156</v>
      </c>
      <c r="F148" s="58">
        <v>3227</v>
      </c>
      <c r="G148" s="55">
        <f t="shared" si="41"/>
        <v>-0.830925115846668</v>
      </c>
      <c r="H148" s="49">
        <v>860</v>
      </c>
      <c r="I148" s="12">
        <f t="shared" si="42"/>
        <v>44.18604651162791</v>
      </c>
      <c r="J148" s="56">
        <f t="shared" si="43"/>
        <v>3777.219534883721</v>
      </c>
      <c r="K148" s="12">
        <f t="shared" si="44"/>
        <v>3890.5061209302326</v>
      </c>
      <c r="L148" s="12">
        <f t="shared" si="45"/>
        <v>3928.26831627907</v>
      </c>
      <c r="M148" s="12">
        <f t="shared" si="46"/>
        <v>3966.0305116279073</v>
      </c>
      <c r="N148" s="12">
        <f t="shared" si="47"/>
        <v>4003.792706976744</v>
      </c>
      <c r="O148" s="12">
        <f t="shared" si="48"/>
        <v>4041.554902325581</v>
      </c>
      <c r="P148" s="12">
        <f t="shared" si="49"/>
        <v>4079.3170976744186</v>
      </c>
      <c r="Q148" s="12">
        <f t="shared" si="50"/>
        <v>4117.079293023256</v>
      </c>
      <c r="R148" s="12">
        <f t="shared" si="51"/>
        <v>4154.841488372093</v>
      </c>
    </row>
    <row r="149" spans="1:18" ht="16.5" customHeight="1">
      <c r="A149" s="10" t="s">
        <v>223</v>
      </c>
      <c r="B149" s="11" t="s">
        <v>224</v>
      </c>
      <c r="C149" s="11"/>
      <c r="D149" s="53">
        <f t="shared" si="40"/>
        <v>1668.5454545454545</v>
      </c>
      <c r="E149" s="57">
        <v>1634</v>
      </c>
      <c r="F149" s="58">
        <v>1671</v>
      </c>
      <c r="G149" s="55">
        <f t="shared" si="41"/>
        <v>-0.14689081116371483</v>
      </c>
      <c r="H149" s="49">
        <v>1100</v>
      </c>
      <c r="I149" s="12">
        <f t="shared" si="42"/>
        <v>34.54545454545455</v>
      </c>
      <c r="J149" s="56">
        <f t="shared" si="43"/>
        <v>1969.8836363636362</v>
      </c>
      <c r="K149" s="12">
        <f t="shared" si="44"/>
        <v>2028.9501454545452</v>
      </c>
      <c r="L149" s="12">
        <f t="shared" si="45"/>
        <v>2048.6389818181815</v>
      </c>
      <c r="M149" s="12">
        <f t="shared" si="46"/>
        <v>2068.327818181818</v>
      </c>
      <c r="N149" s="12">
        <f t="shared" si="47"/>
        <v>2088.0166545454545</v>
      </c>
      <c r="O149" s="12">
        <f t="shared" si="48"/>
        <v>2107.705490909091</v>
      </c>
      <c r="P149" s="12">
        <f t="shared" si="49"/>
        <v>2127.394327272727</v>
      </c>
      <c r="Q149" s="12">
        <f t="shared" si="50"/>
        <v>2147.0831636363637</v>
      </c>
      <c r="R149" s="12">
        <f t="shared" si="51"/>
        <v>2166.772</v>
      </c>
    </row>
    <row r="150" spans="1:18" ht="16.5" customHeight="1">
      <c r="A150" s="10" t="s">
        <v>225</v>
      </c>
      <c r="B150" s="11" t="s">
        <v>224</v>
      </c>
      <c r="C150" s="11"/>
      <c r="D150" s="53">
        <f t="shared" si="40"/>
        <v>1738.5454545454545</v>
      </c>
      <c r="E150" s="57">
        <v>1704</v>
      </c>
      <c r="F150" s="58">
        <v>1741</v>
      </c>
      <c r="G150" s="55">
        <f t="shared" si="41"/>
        <v>-0.14098480497102628</v>
      </c>
      <c r="H150" s="49">
        <v>1100</v>
      </c>
      <c r="I150" s="12">
        <f t="shared" si="42"/>
        <v>34.54545454545455</v>
      </c>
      <c r="J150" s="56">
        <f t="shared" si="43"/>
        <v>2052.4836363636364</v>
      </c>
      <c r="K150" s="12">
        <f t="shared" si="44"/>
        <v>2114.028145454545</v>
      </c>
      <c r="L150" s="12">
        <f t="shared" si="45"/>
        <v>2134.5429818181815</v>
      </c>
      <c r="M150" s="12">
        <f t="shared" si="46"/>
        <v>2155.057818181818</v>
      </c>
      <c r="N150" s="12">
        <f t="shared" si="47"/>
        <v>2175.5726545454545</v>
      </c>
      <c r="O150" s="12">
        <f t="shared" si="48"/>
        <v>2196.087490909091</v>
      </c>
      <c r="P150" s="12">
        <f t="shared" si="49"/>
        <v>2216.6023272727275</v>
      </c>
      <c r="Q150" s="12">
        <f t="shared" si="50"/>
        <v>2237.1171636363633</v>
      </c>
      <c r="R150" s="12">
        <f t="shared" si="51"/>
        <v>2257.632</v>
      </c>
    </row>
    <row r="151" spans="1:18" ht="16.5" customHeight="1">
      <c r="A151" s="10" t="s">
        <v>226</v>
      </c>
      <c r="B151" s="11" t="s">
        <v>227</v>
      </c>
      <c r="C151" s="11"/>
      <c r="D151" s="53">
        <f t="shared" si="40"/>
        <v>2034.5454545454545</v>
      </c>
      <c r="E151" s="57">
        <v>2000</v>
      </c>
      <c r="F151" s="58">
        <v>2045</v>
      </c>
      <c r="G151" s="55">
        <f t="shared" si="41"/>
        <v>-0.5112247166036923</v>
      </c>
      <c r="H151" s="49">
        <v>1100</v>
      </c>
      <c r="I151" s="12">
        <f t="shared" si="42"/>
        <v>34.54545454545455</v>
      </c>
      <c r="J151" s="56">
        <f t="shared" si="43"/>
        <v>2401.763636363636</v>
      </c>
      <c r="K151" s="12">
        <f t="shared" si="44"/>
        <v>2473.7865454545454</v>
      </c>
      <c r="L151" s="12">
        <f t="shared" si="45"/>
        <v>2497.7941818181816</v>
      </c>
      <c r="M151" s="12">
        <f t="shared" si="46"/>
        <v>2521.8018181818184</v>
      </c>
      <c r="N151" s="12">
        <f t="shared" si="47"/>
        <v>2545.809454545454</v>
      </c>
      <c r="O151" s="12">
        <f t="shared" si="48"/>
        <v>2569.817090909091</v>
      </c>
      <c r="P151" s="12">
        <f t="shared" si="49"/>
        <v>2593.824727272727</v>
      </c>
      <c r="Q151" s="12">
        <f t="shared" si="50"/>
        <v>2617.832363636364</v>
      </c>
      <c r="R151" s="12">
        <f t="shared" si="51"/>
        <v>2641.8399999999997</v>
      </c>
    </row>
    <row r="152" spans="1:18" ht="16.5" customHeight="1">
      <c r="A152" s="10" t="s">
        <v>228</v>
      </c>
      <c r="B152" s="11" t="s">
        <v>227</v>
      </c>
      <c r="C152" s="11"/>
      <c r="D152" s="53">
        <f t="shared" si="40"/>
        <v>1832.5454545454545</v>
      </c>
      <c r="E152" s="57">
        <v>1798</v>
      </c>
      <c r="F152" s="58">
        <v>1838</v>
      </c>
      <c r="G152" s="55">
        <f t="shared" si="41"/>
        <v>-0.29676525868039505</v>
      </c>
      <c r="H152" s="49">
        <v>1100</v>
      </c>
      <c r="I152" s="12">
        <f t="shared" si="42"/>
        <v>34.54545454545455</v>
      </c>
      <c r="J152" s="56">
        <f t="shared" si="43"/>
        <v>2163.403636363636</v>
      </c>
      <c r="K152" s="12">
        <f t="shared" si="44"/>
        <v>2228.2757454545454</v>
      </c>
      <c r="L152" s="12">
        <f t="shared" si="45"/>
        <v>2249.8997818181815</v>
      </c>
      <c r="M152" s="12">
        <f t="shared" si="46"/>
        <v>2271.523818181818</v>
      </c>
      <c r="N152" s="12">
        <f t="shared" si="47"/>
        <v>2293.1478545454543</v>
      </c>
      <c r="O152" s="12">
        <f t="shared" si="48"/>
        <v>2314.771890909091</v>
      </c>
      <c r="P152" s="12">
        <f t="shared" si="49"/>
        <v>2336.3959272727275</v>
      </c>
      <c r="Q152" s="12">
        <f t="shared" si="50"/>
        <v>2358.0199636363636</v>
      </c>
      <c r="R152" s="12">
        <f t="shared" si="51"/>
        <v>2379.6440000000002</v>
      </c>
    </row>
    <row r="153" spans="1:18" ht="16.5" customHeight="1">
      <c r="A153" s="10" t="s">
        <v>229</v>
      </c>
      <c r="B153" s="11" t="s">
        <v>230</v>
      </c>
      <c r="C153" s="11"/>
      <c r="D153" s="53">
        <f t="shared" si="40"/>
        <v>1547.2</v>
      </c>
      <c r="E153" s="57">
        <v>1532</v>
      </c>
      <c r="F153" s="58">
        <v>1566</v>
      </c>
      <c r="G153" s="55">
        <f t="shared" si="41"/>
        <v>-1.2005108556832624</v>
      </c>
      <c r="H153" s="49">
        <v>2500</v>
      </c>
      <c r="I153" s="12">
        <f t="shared" si="42"/>
        <v>15.2</v>
      </c>
      <c r="J153" s="56">
        <f t="shared" si="43"/>
        <v>1826.696</v>
      </c>
      <c r="K153" s="12">
        <f t="shared" si="44"/>
        <v>1881.46688</v>
      </c>
      <c r="L153" s="12">
        <f t="shared" si="45"/>
        <v>1899.72384</v>
      </c>
      <c r="M153" s="12">
        <f t="shared" si="46"/>
        <v>1917.9808</v>
      </c>
      <c r="N153" s="12">
        <f t="shared" si="47"/>
        <v>1936.23776</v>
      </c>
      <c r="O153" s="12">
        <f t="shared" si="48"/>
        <v>1954.4947200000001</v>
      </c>
      <c r="P153" s="12">
        <f t="shared" si="49"/>
        <v>1972.75168</v>
      </c>
      <c r="Q153" s="12">
        <f t="shared" si="50"/>
        <v>1991.00864</v>
      </c>
      <c r="R153" s="12">
        <f t="shared" si="51"/>
        <v>2009.2656000000002</v>
      </c>
    </row>
    <row r="154" spans="1:18" ht="16.5" customHeight="1">
      <c r="A154" s="72" t="s">
        <v>231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</row>
    <row r="155" spans="1:18" ht="16.5" customHeight="1">
      <c r="A155" s="10" t="s">
        <v>232</v>
      </c>
      <c r="B155" s="11" t="s">
        <v>233</v>
      </c>
      <c r="C155" s="11"/>
      <c r="D155" s="53">
        <f aca="true" t="shared" si="52" ref="D155:D198">E155+I155</f>
        <v>2354.3506493506493</v>
      </c>
      <c r="E155" s="59">
        <v>2305</v>
      </c>
      <c r="F155" s="60">
        <v>2356</v>
      </c>
      <c r="G155" s="55">
        <f aca="true" t="shared" si="53" ref="G155:G198">D155*100/F155-100</f>
        <v>-0.07000639428483169</v>
      </c>
      <c r="H155" s="49">
        <v>770</v>
      </c>
      <c r="I155" s="12">
        <f aca="true" t="shared" si="54" ref="I155:I198">I$5/H155</f>
        <v>49.35064935064935</v>
      </c>
      <c r="J155" s="56">
        <f aca="true" t="shared" si="55" ref="J155:J198">D155*1.18+1</f>
        <v>2779.133766233766</v>
      </c>
      <c r="K155" s="12">
        <f aca="true" t="shared" si="56" ref="K155:K198">D155*1.03*1.18+1</f>
        <v>2862.477779220779</v>
      </c>
      <c r="L155" s="12">
        <f aca="true" t="shared" si="57" ref="L155:L198">D155*1.04*1.18+1</f>
        <v>2890.2591168831163</v>
      </c>
      <c r="M155" s="12">
        <f aca="true" t="shared" si="58" ref="M155:M198">D155*1.05*1.18+1</f>
        <v>2918.0404545454544</v>
      </c>
      <c r="N155" s="12">
        <f aca="true" t="shared" si="59" ref="N155:N198">D155*1.06*1.18+1</f>
        <v>2945.821792207792</v>
      </c>
      <c r="O155" s="12">
        <f aca="true" t="shared" si="60" ref="O155:O198">D155*1.07*1.18+1</f>
        <v>2973.6031298701296</v>
      </c>
      <c r="P155" s="12">
        <f aca="true" t="shared" si="61" ref="P155:P198">D155*1.08*1.18+1</f>
        <v>3001.3844675324676</v>
      </c>
      <c r="Q155" s="12">
        <f aca="true" t="shared" si="62" ref="Q155:Q198">D155*1.09*1.18+1</f>
        <v>3029.165805194805</v>
      </c>
      <c r="R155" s="12">
        <f aca="true" t="shared" si="63" ref="R155:R198">D155*1.1*1.18+1</f>
        <v>3056.947142857143</v>
      </c>
    </row>
    <row r="156" spans="1:18" ht="16.5" customHeight="1">
      <c r="A156" s="10" t="s">
        <v>234</v>
      </c>
      <c r="B156" s="11" t="s">
        <v>235</v>
      </c>
      <c r="C156" s="11"/>
      <c r="D156" s="53">
        <f t="shared" si="52"/>
        <v>1635.7142857142858</v>
      </c>
      <c r="E156" s="59">
        <v>1600</v>
      </c>
      <c r="F156" s="60">
        <v>1635</v>
      </c>
      <c r="G156" s="55">
        <f t="shared" si="53"/>
        <v>0.04368719965050616</v>
      </c>
      <c r="H156" s="49">
        <v>1064</v>
      </c>
      <c r="I156" s="12">
        <f t="shared" si="54"/>
        <v>35.714285714285715</v>
      </c>
      <c r="J156" s="56">
        <f t="shared" si="55"/>
        <v>1931.142857142857</v>
      </c>
      <c r="K156" s="12">
        <f t="shared" si="56"/>
        <v>1989.047142857143</v>
      </c>
      <c r="L156" s="12">
        <f t="shared" si="57"/>
        <v>2008.3485714285716</v>
      </c>
      <c r="M156" s="12">
        <f t="shared" si="58"/>
        <v>2027.65</v>
      </c>
      <c r="N156" s="12">
        <f t="shared" si="59"/>
        <v>2046.9514285714288</v>
      </c>
      <c r="O156" s="12">
        <f t="shared" si="60"/>
        <v>2066.252857142857</v>
      </c>
      <c r="P156" s="12">
        <f t="shared" si="61"/>
        <v>2085.554285714286</v>
      </c>
      <c r="Q156" s="12">
        <f t="shared" si="62"/>
        <v>2104.8557142857144</v>
      </c>
      <c r="R156" s="12">
        <f t="shared" si="63"/>
        <v>2124.157142857143</v>
      </c>
    </row>
    <row r="157" spans="1:18" ht="16.5" customHeight="1">
      <c r="A157" s="10" t="s">
        <v>236</v>
      </c>
      <c r="B157" s="11" t="s">
        <v>237</v>
      </c>
      <c r="C157" s="11"/>
      <c r="D157" s="53">
        <f t="shared" si="52"/>
        <v>1558.6666666666667</v>
      </c>
      <c r="E157" s="59">
        <v>1527</v>
      </c>
      <c r="F157" s="60">
        <v>1561</v>
      </c>
      <c r="G157" s="55">
        <f t="shared" si="53"/>
        <v>-0.14947683109116383</v>
      </c>
      <c r="H157" s="49">
        <v>1200</v>
      </c>
      <c r="I157" s="12">
        <f t="shared" si="54"/>
        <v>31.666666666666668</v>
      </c>
      <c r="J157" s="56">
        <f t="shared" si="55"/>
        <v>1840.2266666666667</v>
      </c>
      <c r="K157" s="12">
        <f t="shared" si="56"/>
        <v>1895.4034666666666</v>
      </c>
      <c r="L157" s="12">
        <f t="shared" si="57"/>
        <v>1913.7957333333334</v>
      </c>
      <c r="M157" s="12">
        <f t="shared" si="58"/>
        <v>1932.188</v>
      </c>
      <c r="N157" s="12">
        <f t="shared" si="59"/>
        <v>1950.5802666666666</v>
      </c>
      <c r="O157" s="12">
        <f t="shared" si="60"/>
        <v>1968.9725333333336</v>
      </c>
      <c r="P157" s="12">
        <f t="shared" si="61"/>
        <v>1987.3648</v>
      </c>
      <c r="Q157" s="12">
        <f t="shared" si="62"/>
        <v>2005.7570666666668</v>
      </c>
      <c r="R157" s="12">
        <f t="shared" si="63"/>
        <v>2024.1493333333335</v>
      </c>
    </row>
    <row r="158" spans="1:18" ht="16.5" customHeight="1">
      <c r="A158" s="10" t="s">
        <v>238</v>
      </c>
      <c r="B158" s="11" t="s">
        <v>239</v>
      </c>
      <c r="C158" s="11"/>
      <c r="D158" s="53">
        <f t="shared" si="52"/>
        <v>1601.4786324786326</v>
      </c>
      <c r="E158" s="59">
        <v>1569</v>
      </c>
      <c r="F158" s="60">
        <v>1604</v>
      </c>
      <c r="G158" s="55">
        <f t="shared" si="53"/>
        <v>-0.15719248886331627</v>
      </c>
      <c r="H158" s="49">
        <v>1170</v>
      </c>
      <c r="I158" s="12">
        <f t="shared" si="54"/>
        <v>32.47863247863248</v>
      </c>
      <c r="J158" s="56">
        <f t="shared" si="55"/>
        <v>1890.7447863247862</v>
      </c>
      <c r="K158" s="12">
        <f t="shared" si="56"/>
        <v>1947.43712991453</v>
      </c>
      <c r="L158" s="12">
        <f t="shared" si="57"/>
        <v>1966.3345777777777</v>
      </c>
      <c r="M158" s="12">
        <f t="shared" si="58"/>
        <v>1985.2320256410258</v>
      </c>
      <c r="N158" s="12">
        <f t="shared" si="59"/>
        <v>2004.1294735042736</v>
      </c>
      <c r="O158" s="12">
        <f t="shared" si="60"/>
        <v>2023.0269213675215</v>
      </c>
      <c r="P158" s="12">
        <f t="shared" si="61"/>
        <v>2041.9243692307693</v>
      </c>
      <c r="Q158" s="12">
        <f t="shared" si="62"/>
        <v>2060.821817094017</v>
      </c>
      <c r="R158" s="12">
        <f t="shared" si="63"/>
        <v>2079.7192649572653</v>
      </c>
    </row>
    <row r="159" spans="1:18" ht="16.5" customHeight="1">
      <c r="A159" s="10" t="s">
        <v>240</v>
      </c>
      <c r="B159" s="11" t="s">
        <v>241</v>
      </c>
      <c r="C159" s="11"/>
      <c r="D159" s="53">
        <f t="shared" si="52"/>
        <v>1618.5454545454545</v>
      </c>
      <c r="E159" s="59">
        <v>1584</v>
      </c>
      <c r="F159" s="60">
        <v>1619</v>
      </c>
      <c r="G159" s="55">
        <f t="shared" si="53"/>
        <v>-0.028075692065812063</v>
      </c>
      <c r="H159" s="49">
        <v>1100</v>
      </c>
      <c r="I159" s="12">
        <f t="shared" si="54"/>
        <v>34.54545454545455</v>
      </c>
      <c r="J159" s="56">
        <f t="shared" si="55"/>
        <v>1910.8836363636362</v>
      </c>
      <c r="K159" s="12">
        <f t="shared" si="56"/>
        <v>1968.1801454545453</v>
      </c>
      <c r="L159" s="12">
        <f t="shared" si="57"/>
        <v>1987.2789818181816</v>
      </c>
      <c r="M159" s="12">
        <f t="shared" si="58"/>
        <v>2006.3778181818182</v>
      </c>
      <c r="N159" s="12">
        <f t="shared" si="59"/>
        <v>2025.4766545454545</v>
      </c>
      <c r="O159" s="12">
        <f t="shared" si="60"/>
        <v>2044.575490909091</v>
      </c>
      <c r="P159" s="12">
        <f t="shared" si="61"/>
        <v>2063.674327272727</v>
      </c>
      <c r="Q159" s="12">
        <f t="shared" si="62"/>
        <v>2082.7731636363637</v>
      </c>
      <c r="R159" s="12">
        <f t="shared" si="63"/>
        <v>2101.872</v>
      </c>
    </row>
    <row r="160" spans="1:18" ht="16.5" customHeight="1">
      <c r="A160" s="10" t="s">
        <v>242</v>
      </c>
      <c r="B160" s="11" t="s">
        <v>243</v>
      </c>
      <c r="C160" s="11"/>
      <c r="D160" s="53">
        <f t="shared" si="52"/>
        <v>1646.5454545454545</v>
      </c>
      <c r="E160" s="59">
        <v>1612</v>
      </c>
      <c r="F160" s="60">
        <v>1648</v>
      </c>
      <c r="G160" s="55">
        <f t="shared" si="53"/>
        <v>-0.08826125330980972</v>
      </c>
      <c r="H160" s="49">
        <v>1100</v>
      </c>
      <c r="I160" s="12">
        <f t="shared" si="54"/>
        <v>34.54545454545455</v>
      </c>
      <c r="J160" s="56">
        <f t="shared" si="55"/>
        <v>1943.9236363636362</v>
      </c>
      <c r="K160" s="12">
        <f t="shared" si="56"/>
        <v>2002.2113454545454</v>
      </c>
      <c r="L160" s="12">
        <f t="shared" si="57"/>
        <v>2021.6405818181818</v>
      </c>
      <c r="M160" s="12">
        <f t="shared" si="58"/>
        <v>2041.0698181818182</v>
      </c>
      <c r="N160" s="12">
        <f t="shared" si="59"/>
        <v>2060.499054545455</v>
      </c>
      <c r="O160" s="12">
        <f t="shared" si="60"/>
        <v>2079.9282909090907</v>
      </c>
      <c r="P160" s="12">
        <f t="shared" si="61"/>
        <v>2099.357527272727</v>
      </c>
      <c r="Q160" s="12">
        <f t="shared" si="62"/>
        <v>2118.7867636363635</v>
      </c>
      <c r="R160" s="12">
        <f t="shared" si="63"/>
        <v>2138.216</v>
      </c>
    </row>
    <row r="161" spans="1:18" ht="16.5" customHeight="1">
      <c r="A161" s="10" t="s">
        <v>244</v>
      </c>
      <c r="B161" s="11" t="s">
        <v>245</v>
      </c>
      <c r="C161" s="11"/>
      <c r="D161" s="53">
        <f t="shared" si="52"/>
        <v>1564.4</v>
      </c>
      <c r="E161" s="59">
        <v>1534</v>
      </c>
      <c r="F161" s="60">
        <v>1568</v>
      </c>
      <c r="G161" s="55">
        <f t="shared" si="53"/>
        <v>-0.22959183673469852</v>
      </c>
      <c r="H161" s="49">
        <v>1250</v>
      </c>
      <c r="I161" s="12">
        <f t="shared" si="54"/>
        <v>30.4</v>
      </c>
      <c r="J161" s="56">
        <f t="shared" si="55"/>
        <v>1846.992</v>
      </c>
      <c r="K161" s="12">
        <f t="shared" si="56"/>
        <v>1902.37176</v>
      </c>
      <c r="L161" s="12">
        <f t="shared" si="57"/>
        <v>1920.83168</v>
      </c>
      <c r="M161" s="12">
        <f t="shared" si="58"/>
        <v>1939.2916</v>
      </c>
      <c r="N161" s="12">
        <f t="shared" si="59"/>
        <v>1957.75152</v>
      </c>
      <c r="O161" s="12">
        <f t="shared" si="60"/>
        <v>1976.21144</v>
      </c>
      <c r="P161" s="12">
        <f t="shared" si="61"/>
        <v>1994.67136</v>
      </c>
      <c r="Q161" s="12">
        <f t="shared" si="62"/>
        <v>2013.13128</v>
      </c>
      <c r="R161" s="12">
        <f t="shared" si="63"/>
        <v>2031.5912</v>
      </c>
    </row>
    <row r="162" spans="1:18" ht="16.5" customHeight="1">
      <c r="A162" s="10" t="s">
        <v>246</v>
      </c>
      <c r="B162" s="11" t="s">
        <v>245</v>
      </c>
      <c r="C162" s="11"/>
      <c r="D162" s="53">
        <f t="shared" si="52"/>
        <v>1544.4</v>
      </c>
      <c r="E162" s="59">
        <v>1514</v>
      </c>
      <c r="F162" s="60">
        <v>1547</v>
      </c>
      <c r="G162" s="55">
        <f t="shared" si="53"/>
        <v>-0.1680672268907557</v>
      </c>
      <c r="H162" s="49">
        <v>1250</v>
      </c>
      <c r="I162" s="12">
        <f t="shared" si="54"/>
        <v>30.4</v>
      </c>
      <c r="J162" s="56">
        <f t="shared" si="55"/>
        <v>1823.392</v>
      </c>
      <c r="K162" s="12">
        <f t="shared" si="56"/>
        <v>1878.0637600000002</v>
      </c>
      <c r="L162" s="12">
        <f t="shared" si="57"/>
        <v>1896.2876800000001</v>
      </c>
      <c r="M162" s="12">
        <f t="shared" si="58"/>
        <v>1914.5116</v>
      </c>
      <c r="N162" s="12">
        <f t="shared" si="59"/>
        <v>1932.73552</v>
      </c>
      <c r="O162" s="12">
        <f t="shared" si="60"/>
        <v>1950.9594400000003</v>
      </c>
      <c r="P162" s="12">
        <f t="shared" si="61"/>
        <v>1969.1833600000002</v>
      </c>
      <c r="Q162" s="12">
        <f t="shared" si="62"/>
        <v>1987.4072800000001</v>
      </c>
      <c r="R162" s="12">
        <f t="shared" si="63"/>
        <v>2005.6312</v>
      </c>
    </row>
    <row r="163" spans="1:18" ht="16.5" customHeight="1">
      <c r="A163" s="10" t="s">
        <v>247</v>
      </c>
      <c r="B163" s="11" t="s">
        <v>248</v>
      </c>
      <c r="C163" s="11"/>
      <c r="D163" s="53">
        <f t="shared" si="52"/>
        <v>1542.4</v>
      </c>
      <c r="E163" s="59">
        <v>1512</v>
      </c>
      <c r="F163" s="60">
        <v>1545</v>
      </c>
      <c r="G163" s="55">
        <f t="shared" si="53"/>
        <v>-0.16828478964401938</v>
      </c>
      <c r="H163" s="49">
        <v>1250</v>
      </c>
      <c r="I163" s="12">
        <f t="shared" si="54"/>
        <v>30.4</v>
      </c>
      <c r="J163" s="56">
        <f t="shared" si="55"/>
        <v>1821.032</v>
      </c>
      <c r="K163" s="12">
        <f t="shared" si="56"/>
        <v>1875.63296</v>
      </c>
      <c r="L163" s="12">
        <f t="shared" si="57"/>
        <v>1893.8332800000003</v>
      </c>
      <c r="M163" s="12">
        <f t="shared" si="58"/>
        <v>1912.0336000000002</v>
      </c>
      <c r="N163" s="12">
        <f t="shared" si="59"/>
        <v>1930.2339200000001</v>
      </c>
      <c r="O163" s="12">
        <f t="shared" si="60"/>
        <v>1948.43424</v>
      </c>
      <c r="P163" s="12">
        <f t="shared" si="61"/>
        <v>1966.63456</v>
      </c>
      <c r="Q163" s="12">
        <f t="shared" si="62"/>
        <v>1984.83488</v>
      </c>
      <c r="R163" s="12">
        <f t="shared" si="63"/>
        <v>2003.0352000000003</v>
      </c>
    </row>
    <row r="164" spans="1:18" ht="16.5" customHeight="1">
      <c r="A164" s="10" t="s">
        <v>249</v>
      </c>
      <c r="B164" s="11" t="s">
        <v>248</v>
      </c>
      <c r="C164" s="11"/>
      <c r="D164" s="53">
        <f t="shared" si="52"/>
        <v>1522.4</v>
      </c>
      <c r="E164" s="59">
        <v>1492</v>
      </c>
      <c r="F164" s="60">
        <v>1525</v>
      </c>
      <c r="G164" s="55">
        <f t="shared" si="53"/>
        <v>-0.1704918032786935</v>
      </c>
      <c r="H164" s="49">
        <v>1250</v>
      </c>
      <c r="I164" s="12">
        <f t="shared" si="54"/>
        <v>30.4</v>
      </c>
      <c r="J164" s="56">
        <f t="shared" si="55"/>
        <v>1797.432</v>
      </c>
      <c r="K164" s="12">
        <f t="shared" si="56"/>
        <v>1851.3249600000001</v>
      </c>
      <c r="L164" s="12">
        <f t="shared" si="57"/>
        <v>1869.28928</v>
      </c>
      <c r="M164" s="12">
        <f t="shared" si="58"/>
        <v>1887.2536000000002</v>
      </c>
      <c r="N164" s="12">
        <f t="shared" si="59"/>
        <v>1905.21792</v>
      </c>
      <c r="O164" s="12">
        <f t="shared" si="60"/>
        <v>1923.1822400000003</v>
      </c>
      <c r="P164" s="12">
        <f t="shared" si="61"/>
        <v>1941.1465600000001</v>
      </c>
      <c r="Q164" s="12">
        <f t="shared" si="62"/>
        <v>1959.1108800000002</v>
      </c>
      <c r="R164" s="12">
        <f t="shared" si="63"/>
        <v>1977.0752000000002</v>
      </c>
    </row>
    <row r="165" spans="1:18" ht="16.5" customHeight="1">
      <c r="A165" s="14" t="s">
        <v>250</v>
      </c>
      <c r="B165" s="11"/>
      <c r="C165" s="11"/>
      <c r="D165" s="53">
        <f t="shared" si="52"/>
        <v>1282.4</v>
      </c>
      <c r="E165" s="59">
        <v>1252</v>
      </c>
      <c r="F165" s="60"/>
      <c r="G165" s="55" t="e">
        <f t="shared" si="53"/>
        <v>#DIV/0!</v>
      </c>
      <c r="H165" s="49">
        <v>1250</v>
      </c>
      <c r="I165" s="12">
        <f t="shared" si="54"/>
        <v>30.4</v>
      </c>
      <c r="J165" s="56">
        <f t="shared" si="55"/>
        <v>1514.232</v>
      </c>
      <c r="K165" s="12">
        <f t="shared" si="56"/>
        <v>1559.62896</v>
      </c>
      <c r="L165" s="12">
        <f t="shared" si="57"/>
        <v>1574.7612800000002</v>
      </c>
      <c r="M165" s="12">
        <f t="shared" si="58"/>
        <v>1589.8936</v>
      </c>
      <c r="N165" s="12">
        <f t="shared" si="59"/>
        <v>1605.0259200000003</v>
      </c>
      <c r="O165" s="12">
        <f t="shared" si="60"/>
        <v>1620.15824</v>
      </c>
      <c r="P165" s="12">
        <f t="shared" si="61"/>
        <v>1635.2905600000001</v>
      </c>
      <c r="Q165" s="12">
        <f t="shared" si="62"/>
        <v>1650.4228800000003</v>
      </c>
      <c r="R165" s="12">
        <f t="shared" si="63"/>
        <v>1665.5552000000002</v>
      </c>
    </row>
    <row r="166" spans="1:18" ht="16.5" customHeight="1">
      <c r="A166" s="10" t="s">
        <v>251</v>
      </c>
      <c r="B166" s="11" t="s">
        <v>252</v>
      </c>
      <c r="C166" s="11"/>
      <c r="D166" s="53">
        <f t="shared" si="52"/>
        <v>1308.2068965517242</v>
      </c>
      <c r="E166" s="59">
        <v>1282</v>
      </c>
      <c r="F166" s="60">
        <v>1310</v>
      </c>
      <c r="G166" s="55">
        <f t="shared" si="53"/>
        <v>-0.13687812582257664</v>
      </c>
      <c r="H166" s="49">
        <v>1450</v>
      </c>
      <c r="I166" s="12">
        <f t="shared" si="54"/>
        <v>26.20689655172414</v>
      </c>
      <c r="J166" s="56">
        <f t="shared" si="55"/>
        <v>1544.6841379310345</v>
      </c>
      <c r="K166" s="12">
        <f t="shared" si="56"/>
        <v>1590.9946620689655</v>
      </c>
      <c r="L166" s="12">
        <f t="shared" si="57"/>
        <v>1606.4315034482759</v>
      </c>
      <c r="M166" s="12">
        <f t="shared" si="58"/>
        <v>1621.868344827586</v>
      </c>
      <c r="N166" s="12">
        <f t="shared" si="59"/>
        <v>1637.3051862068965</v>
      </c>
      <c r="O166" s="12">
        <f t="shared" si="60"/>
        <v>1652.7420275862069</v>
      </c>
      <c r="P166" s="12">
        <f t="shared" si="61"/>
        <v>1668.1788689655175</v>
      </c>
      <c r="Q166" s="12">
        <f t="shared" si="62"/>
        <v>1683.6157103448277</v>
      </c>
      <c r="R166" s="12">
        <f t="shared" si="63"/>
        <v>1699.052551724138</v>
      </c>
    </row>
    <row r="167" spans="1:18" ht="16.5" customHeight="1">
      <c r="A167" s="10" t="s">
        <v>253</v>
      </c>
      <c r="B167" s="11" t="s">
        <v>254</v>
      </c>
      <c r="C167" s="11"/>
      <c r="D167" s="53">
        <f t="shared" si="52"/>
        <v>1256.2068965517242</v>
      </c>
      <c r="E167" s="59">
        <v>1230</v>
      </c>
      <c r="F167" s="60">
        <v>1258</v>
      </c>
      <c r="G167" s="55">
        <f t="shared" si="53"/>
        <v>-0.14253604517296026</v>
      </c>
      <c r="H167" s="49">
        <v>1450</v>
      </c>
      <c r="I167" s="12">
        <f t="shared" si="54"/>
        <v>26.20689655172414</v>
      </c>
      <c r="J167" s="56">
        <f t="shared" si="55"/>
        <v>1483.3241379310346</v>
      </c>
      <c r="K167" s="12">
        <f t="shared" si="56"/>
        <v>1527.7938620689656</v>
      </c>
      <c r="L167" s="12">
        <f t="shared" si="57"/>
        <v>1542.6171034482759</v>
      </c>
      <c r="M167" s="12">
        <f t="shared" si="58"/>
        <v>1557.4403448275862</v>
      </c>
      <c r="N167" s="12">
        <f t="shared" si="59"/>
        <v>1572.2635862068967</v>
      </c>
      <c r="O167" s="12">
        <f t="shared" si="60"/>
        <v>1587.086827586207</v>
      </c>
      <c r="P167" s="12">
        <f t="shared" si="61"/>
        <v>1601.9100689655174</v>
      </c>
      <c r="Q167" s="12">
        <f t="shared" si="62"/>
        <v>1616.7333103448277</v>
      </c>
      <c r="R167" s="12">
        <f t="shared" si="63"/>
        <v>1631.556551724138</v>
      </c>
    </row>
    <row r="168" spans="1:18" ht="16.5" customHeight="1">
      <c r="A168" s="10" t="s">
        <v>255</v>
      </c>
      <c r="B168" s="11" t="s">
        <v>256</v>
      </c>
      <c r="C168" s="11"/>
      <c r="D168" s="53">
        <f t="shared" si="52"/>
        <v>1270.3333333333333</v>
      </c>
      <c r="E168" s="59">
        <v>1245</v>
      </c>
      <c r="F168" s="60">
        <v>1273</v>
      </c>
      <c r="G168" s="55">
        <f t="shared" si="53"/>
        <v>-0.20947892118356037</v>
      </c>
      <c r="H168" s="49">
        <v>1500</v>
      </c>
      <c r="I168" s="12">
        <f t="shared" si="54"/>
        <v>25.333333333333332</v>
      </c>
      <c r="J168" s="56">
        <f t="shared" si="55"/>
        <v>1499.993333333333</v>
      </c>
      <c r="K168" s="12">
        <f t="shared" si="56"/>
        <v>1544.9631333333334</v>
      </c>
      <c r="L168" s="12">
        <f t="shared" si="57"/>
        <v>1559.9530666666665</v>
      </c>
      <c r="M168" s="12">
        <f t="shared" si="58"/>
        <v>1574.9429999999998</v>
      </c>
      <c r="N168" s="12">
        <f t="shared" si="59"/>
        <v>1589.9329333333333</v>
      </c>
      <c r="O168" s="12">
        <f t="shared" si="60"/>
        <v>1604.9228666666666</v>
      </c>
      <c r="P168" s="12">
        <f t="shared" si="61"/>
        <v>1619.9128</v>
      </c>
      <c r="Q168" s="12">
        <f t="shared" si="62"/>
        <v>1634.9027333333333</v>
      </c>
      <c r="R168" s="12">
        <f t="shared" si="63"/>
        <v>1649.8926666666666</v>
      </c>
    </row>
    <row r="169" spans="1:18" ht="16.5" customHeight="1">
      <c r="A169" s="10" t="s">
        <v>257</v>
      </c>
      <c r="B169" s="11" t="s">
        <v>258</v>
      </c>
      <c r="C169" s="11"/>
      <c r="D169" s="53">
        <f t="shared" si="52"/>
        <v>1257</v>
      </c>
      <c r="E169" s="59">
        <v>1232</v>
      </c>
      <c r="F169" s="60">
        <v>1259</v>
      </c>
      <c r="G169" s="55">
        <f t="shared" si="53"/>
        <v>-0.1588562351072227</v>
      </c>
      <c r="H169" s="49">
        <v>1520</v>
      </c>
      <c r="I169" s="12">
        <f t="shared" si="54"/>
        <v>25</v>
      </c>
      <c r="J169" s="56">
        <f t="shared" si="55"/>
        <v>1484.26</v>
      </c>
      <c r="K169" s="12">
        <f t="shared" si="56"/>
        <v>1528.7577999999999</v>
      </c>
      <c r="L169" s="12">
        <f t="shared" si="57"/>
        <v>1543.5903999999998</v>
      </c>
      <c r="M169" s="12">
        <f t="shared" si="58"/>
        <v>1558.423</v>
      </c>
      <c r="N169" s="12">
        <f t="shared" si="59"/>
        <v>1573.2556</v>
      </c>
      <c r="O169" s="12">
        <f t="shared" si="60"/>
        <v>1588.0882</v>
      </c>
      <c r="P169" s="12">
        <f t="shared" si="61"/>
        <v>1602.9208</v>
      </c>
      <c r="Q169" s="12">
        <f t="shared" si="62"/>
        <v>1617.7534</v>
      </c>
      <c r="R169" s="12">
        <f t="shared" si="63"/>
        <v>1632.586</v>
      </c>
    </row>
    <row r="170" spans="1:18" ht="16.5" customHeight="1">
      <c r="A170" s="10" t="s">
        <v>259</v>
      </c>
      <c r="B170" s="11" t="s">
        <v>260</v>
      </c>
      <c r="C170" s="11"/>
      <c r="D170" s="53">
        <f t="shared" si="52"/>
        <v>1223.2068965517242</v>
      </c>
      <c r="E170" s="59">
        <v>1197</v>
      </c>
      <c r="F170" s="60">
        <v>1223</v>
      </c>
      <c r="G170" s="55">
        <f t="shared" si="53"/>
        <v>0.016917134237459663</v>
      </c>
      <c r="H170" s="49">
        <v>1450</v>
      </c>
      <c r="I170" s="12">
        <f t="shared" si="54"/>
        <v>26.20689655172414</v>
      </c>
      <c r="J170" s="56">
        <f t="shared" si="55"/>
        <v>1444.3841379310345</v>
      </c>
      <c r="K170" s="12">
        <f t="shared" si="56"/>
        <v>1487.6856620689655</v>
      </c>
      <c r="L170" s="12">
        <f t="shared" si="57"/>
        <v>1502.119503448276</v>
      </c>
      <c r="M170" s="12">
        <f t="shared" si="58"/>
        <v>1516.5533448275862</v>
      </c>
      <c r="N170" s="12">
        <f t="shared" si="59"/>
        <v>1530.9871862068967</v>
      </c>
      <c r="O170" s="12">
        <f t="shared" si="60"/>
        <v>1545.421027586207</v>
      </c>
      <c r="P170" s="12">
        <f t="shared" si="61"/>
        <v>1559.8548689655172</v>
      </c>
      <c r="Q170" s="12">
        <f t="shared" si="62"/>
        <v>1574.2887103448277</v>
      </c>
      <c r="R170" s="12">
        <f t="shared" si="63"/>
        <v>1588.7225517241382</v>
      </c>
    </row>
    <row r="171" spans="1:18" ht="16.5" customHeight="1">
      <c r="A171" s="10" t="s">
        <v>261</v>
      </c>
      <c r="B171" s="11" t="s">
        <v>252</v>
      </c>
      <c r="C171" s="11"/>
      <c r="D171" s="53">
        <f t="shared" si="52"/>
        <v>1289.2068965517242</v>
      </c>
      <c r="E171" s="59">
        <v>1263</v>
      </c>
      <c r="F171" s="60">
        <v>1291</v>
      </c>
      <c r="G171" s="55">
        <f t="shared" si="53"/>
        <v>-0.1388925986270948</v>
      </c>
      <c r="H171" s="49">
        <v>1450</v>
      </c>
      <c r="I171" s="12">
        <f t="shared" si="54"/>
        <v>26.20689655172414</v>
      </c>
      <c r="J171" s="56">
        <f t="shared" si="55"/>
        <v>1522.2641379310344</v>
      </c>
      <c r="K171" s="12">
        <f t="shared" si="56"/>
        <v>1567.9020620689655</v>
      </c>
      <c r="L171" s="12">
        <f t="shared" si="57"/>
        <v>1583.1147034482758</v>
      </c>
      <c r="M171" s="12">
        <f t="shared" si="58"/>
        <v>1598.3273448275863</v>
      </c>
      <c r="N171" s="12">
        <f t="shared" si="59"/>
        <v>1613.5399862068966</v>
      </c>
      <c r="O171" s="12">
        <f t="shared" si="60"/>
        <v>1628.752627586207</v>
      </c>
      <c r="P171" s="12">
        <f t="shared" si="61"/>
        <v>1643.9652689655172</v>
      </c>
      <c r="Q171" s="12">
        <f t="shared" si="62"/>
        <v>1659.1779103448278</v>
      </c>
      <c r="R171" s="12">
        <f t="shared" si="63"/>
        <v>1674.390551724138</v>
      </c>
    </row>
    <row r="172" spans="1:18" ht="16.5" customHeight="1">
      <c r="A172" s="14" t="s">
        <v>262</v>
      </c>
      <c r="B172" s="11"/>
      <c r="C172" s="11"/>
      <c r="D172" s="53">
        <f t="shared" si="52"/>
        <v>1161.2068965517242</v>
      </c>
      <c r="E172" s="59">
        <v>1135</v>
      </c>
      <c r="F172" s="60">
        <v>1160</v>
      </c>
      <c r="G172" s="55">
        <f t="shared" si="53"/>
        <v>0.10404280618311645</v>
      </c>
      <c r="H172" s="49">
        <v>1450</v>
      </c>
      <c r="I172" s="12">
        <f t="shared" si="54"/>
        <v>26.20689655172414</v>
      </c>
      <c r="J172" s="56">
        <f t="shared" si="55"/>
        <v>1371.2241379310344</v>
      </c>
      <c r="K172" s="12">
        <f t="shared" si="56"/>
        <v>1412.3308620689656</v>
      </c>
      <c r="L172" s="12">
        <f t="shared" si="57"/>
        <v>1426.033103448276</v>
      </c>
      <c r="M172" s="12">
        <f t="shared" si="58"/>
        <v>1439.7353448275862</v>
      </c>
      <c r="N172" s="12">
        <f t="shared" si="59"/>
        <v>1453.4375862068966</v>
      </c>
      <c r="O172" s="12">
        <f t="shared" si="60"/>
        <v>1467.1398275862068</v>
      </c>
      <c r="P172" s="12">
        <f t="shared" si="61"/>
        <v>1480.8420689655172</v>
      </c>
      <c r="Q172" s="12">
        <f t="shared" si="62"/>
        <v>1494.5443103448279</v>
      </c>
      <c r="R172" s="12">
        <f t="shared" si="63"/>
        <v>1508.246551724138</v>
      </c>
    </row>
    <row r="173" spans="1:18" ht="16.5" customHeight="1">
      <c r="A173" s="17" t="s">
        <v>263</v>
      </c>
      <c r="B173" s="15" t="s">
        <v>264</v>
      </c>
      <c r="C173" s="15"/>
      <c r="D173" s="53">
        <f t="shared" si="52"/>
        <v>1861.3333333333333</v>
      </c>
      <c r="E173" s="59">
        <v>1828</v>
      </c>
      <c r="F173" s="64">
        <v>1869</v>
      </c>
      <c r="G173" s="55">
        <f t="shared" si="53"/>
        <v>-0.41020153379704993</v>
      </c>
      <c r="H173" s="49">
        <v>1140</v>
      </c>
      <c r="I173" s="12">
        <f t="shared" si="54"/>
        <v>33.333333333333336</v>
      </c>
      <c r="J173" s="56">
        <f t="shared" si="55"/>
        <v>2197.373333333333</v>
      </c>
      <c r="K173" s="12">
        <f t="shared" si="56"/>
        <v>2263.2645333333335</v>
      </c>
      <c r="L173" s="12">
        <f t="shared" si="57"/>
        <v>2285.2282666666665</v>
      </c>
      <c r="M173" s="12">
        <f t="shared" si="58"/>
        <v>2307.192</v>
      </c>
      <c r="N173" s="12">
        <f t="shared" si="59"/>
        <v>2329.155733333333</v>
      </c>
      <c r="O173" s="12">
        <f t="shared" si="60"/>
        <v>2351.1194666666665</v>
      </c>
      <c r="P173" s="12">
        <f t="shared" si="61"/>
        <v>2373.0832</v>
      </c>
      <c r="Q173" s="12">
        <f t="shared" si="62"/>
        <v>2395.0469333333335</v>
      </c>
      <c r="R173" s="12">
        <f t="shared" si="63"/>
        <v>2417.0106666666666</v>
      </c>
    </row>
    <row r="174" spans="1:18" ht="16.5" customHeight="1">
      <c r="A174" s="10" t="s">
        <v>265</v>
      </c>
      <c r="B174" s="11" t="s">
        <v>266</v>
      </c>
      <c r="C174" s="11"/>
      <c r="D174" s="53">
        <f t="shared" si="52"/>
        <v>1114.75</v>
      </c>
      <c r="E174" s="59">
        <v>1091</v>
      </c>
      <c r="F174" s="60">
        <v>1115</v>
      </c>
      <c r="G174" s="55">
        <f t="shared" si="53"/>
        <v>-0.02242152466367031</v>
      </c>
      <c r="H174" s="49">
        <v>1600</v>
      </c>
      <c r="I174" s="12">
        <f t="shared" si="54"/>
        <v>23.75</v>
      </c>
      <c r="J174" s="56">
        <f t="shared" si="55"/>
        <v>1316.405</v>
      </c>
      <c r="K174" s="12">
        <f t="shared" si="56"/>
        <v>1355.86715</v>
      </c>
      <c r="L174" s="12">
        <f t="shared" si="57"/>
        <v>1369.0212000000001</v>
      </c>
      <c r="M174" s="12">
        <f t="shared" si="58"/>
        <v>1382.1752499999998</v>
      </c>
      <c r="N174" s="12">
        <f t="shared" si="59"/>
        <v>1395.3292999999999</v>
      </c>
      <c r="O174" s="12">
        <f t="shared" si="60"/>
        <v>1408.48335</v>
      </c>
      <c r="P174" s="12">
        <f t="shared" si="61"/>
        <v>1421.6374</v>
      </c>
      <c r="Q174" s="12">
        <f t="shared" si="62"/>
        <v>1434.79145</v>
      </c>
      <c r="R174" s="12">
        <f t="shared" si="63"/>
        <v>1447.9455</v>
      </c>
    </row>
    <row r="175" spans="1:18" ht="16.5" customHeight="1">
      <c r="A175" s="10" t="s">
        <v>267</v>
      </c>
      <c r="B175" s="11" t="s">
        <v>268</v>
      </c>
      <c r="C175" s="11"/>
      <c r="D175" s="53">
        <f t="shared" si="52"/>
        <v>1099.7142857142858</v>
      </c>
      <c r="E175" s="59">
        <v>1078</v>
      </c>
      <c r="F175" s="60">
        <v>1102</v>
      </c>
      <c r="G175" s="55">
        <f t="shared" si="53"/>
        <v>-0.20741508944774978</v>
      </c>
      <c r="H175" s="49">
        <v>1750</v>
      </c>
      <c r="I175" s="12">
        <f t="shared" si="54"/>
        <v>21.714285714285715</v>
      </c>
      <c r="J175" s="56">
        <f t="shared" si="55"/>
        <v>1298.662857142857</v>
      </c>
      <c r="K175" s="12">
        <f t="shared" si="56"/>
        <v>1337.5927428571429</v>
      </c>
      <c r="L175" s="12">
        <f t="shared" si="57"/>
        <v>1350.5693714285715</v>
      </c>
      <c r="M175" s="12">
        <f t="shared" si="58"/>
        <v>1363.546</v>
      </c>
      <c r="N175" s="12">
        <f t="shared" si="59"/>
        <v>1376.5226285714286</v>
      </c>
      <c r="O175" s="12">
        <f t="shared" si="60"/>
        <v>1389.4992571428572</v>
      </c>
      <c r="P175" s="12">
        <f t="shared" si="61"/>
        <v>1402.4758857142858</v>
      </c>
      <c r="Q175" s="12">
        <f t="shared" si="62"/>
        <v>1415.4525142857144</v>
      </c>
      <c r="R175" s="12">
        <f t="shared" si="63"/>
        <v>1428.429142857143</v>
      </c>
    </row>
    <row r="176" spans="1:18" ht="16.5" customHeight="1">
      <c r="A176" s="10" t="s">
        <v>269</v>
      </c>
      <c r="B176" s="11" t="s">
        <v>270</v>
      </c>
      <c r="C176" s="11"/>
      <c r="D176" s="53">
        <f t="shared" si="52"/>
        <v>1006.6280991735537</v>
      </c>
      <c r="E176" s="59">
        <v>987</v>
      </c>
      <c r="F176" s="60">
        <v>1009</v>
      </c>
      <c r="G176" s="55">
        <f t="shared" si="53"/>
        <v>-0.23507441292828446</v>
      </c>
      <c r="H176" s="49">
        <v>1936</v>
      </c>
      <c r="I176" s="12">
        <f t="shared" si="54"/>
        <v>19.628099173553718</v>
      </c>
      <c r="J176" s="56">
        <f t="shared" si="55"/>
        <v>1188.8211570247934</v>
      </c>
      <c r="K176" s="12">
        <f t="shared" si="56"/>
        <v>1224.455791735537</v>
      </c>
      <c r="L176" s="12">
        <f t="shared" si="57"/>
        <v>1236.334003305785</v>
      </c>
      <c r="M176" s="12">
        <f t="shared" si="58"/>
        <v>1248.212214876033</v>
      </c>
      <c r="N176" s="12">
        <f t="shared" si="59"/>
        <v>1260.0904264462808</v>
      </c>
      <c r="O176" s="12">
        <f t="shared" si="60"/>
        <v>1271.9686380165288</v>
      </c>
      <c r="P176" s="12">
        <f t="shared" si="61"/>
        <v>1283.8468495867767</v>
      </c>
      <c r="Q176" s="12">
        <f t="shared" si="62"/>
        <v>1295.7250611570246</v>
      </c>
      <c r="R176" s="12">
        <f t="shared" si="63"/>
        <v>1307.6032727272727</v>
      </c>
    </row>
    <row r="177" spans="1:18" ht="16.5" customHeight="1">
      <c r="A177" s="10" t="s">
        <v>271</v>
      </c>
      <c r="B177" s="11" t="s">
        <v>270</v>
      </c>
      <c r="C177" s="11"/>
      <c r="D177" s="53">
        <f t="shared" si="52"/>
        <v>1027.3208556149732</v>
      </c>
      <c r="E177" s="59">
        <v>1007</v>
      </c>
      <c r="F177" s="60">
        <v>1029</v>
      </c>
      <c r="G177" s="55">
        <f t="shared" si="53"/>
        <v>-0.16318215597927122</v>
      </c>
      <c r="H177" s="49">
        <v>1870</v>
      </c>
      <c r="I177" s="12">
        <f t="shared" si="54"/>
        <v>20.32085561497326</v>
      </c>
      <c r="J177" s="56">
        <f t="shared" si="55"/>
        <v>1213.2386096256682</v>
      </c>
      <c r="K177" s="12">
        <f t="shared" si="56"/>
        <v>1249.6057679144383</v>
      </c>
      <c r="L177" s="12">
        <f t="shared" si="57"/>
        <v>1261.728154010695</v>
      </c>
      <c r="M177" s="12">
        <f t="shared" si="58"/>
        <v>1273.850540106952</v>
      </c>
      <c r="N177" s="12">
        <f t="shared" si="59"/>
        <v>1285.9729262032085</v>
      </c>
      <c r="O177" s="12">
        <f t="shared" si="60"/>
        <v>1298.0953122994651</v>
      </c>
      <c r="P177" s="12">
        <f t="shared" si="61"/>
        <v>1310.2176983957218</v>
      </c>
      <c r="Q177" s="12">
        <f t="shared" si="62"/>
        <v>1322.3400844919786</v>
      </c>
      <c r="R177" s="12">
        <f t="shared" si="63"/>
        <v>1334.4624705882352</v>
      </c>
    </row>
    <row r="178" spans="1:18" ht="16.5" customHeight="1">
      <c r="A178" s="10" t="s">
        <v>272</v>
      </c>
      <c r="B178" s="11" t="s">
        <v>270</v>
      </c>
      <c r="C178" s="11"/>
      <c r="D178" s="53">
        <f t="shared" si="52"/>
        <v>1035.3208556149732</v>
      </c>
      <c r="E178" s="59">
        <v>1015</v>
      </c>
      <c r="F178" s="60">
        <v>1038</v>
      </c>
      <c r="G178" s="55">
        <f t="shared" si="53"/>
        <v>-0.2581063954746412</v>
      </c>
      <c r="H178" s="49">
        <v>1870</v>
      </c>
      <c r="I178" s="12">
        <f t="shared" si="54"/>
        <v>20.32085561497326</v>
      </c>
      <c r="J178" s="56">
        <f t="shared" si="55"/>
        <v>1222.6786096256683</v>
      </c>
      <c r="K178" s="12">
        <f t="shared" si="56"/>
        <v>1259.3289679144384</v>
      </c>
      <c r="L178" s="12">
        <f t="shared" si="57"/>
        <v>1271.5457540106952</v>
      </c>
      <c r="M178" s="12">
        <f t="shared" si="58"/>
        <v>1283.7625401069517</v>
      </c>
      <c r="N178" s="12">
        <f t="shared" si="59"/>
        <v>1295.9793262032085</v>
      </c>
      <c r="O178" s="12">
        <f t="shared" si="60"/>
        <v>1308.196112299465</v>
      </c>
      <c r="P178" s="12">
        <f t="shared" si="61"/>
        <v>1320.4128983957219</v>
      </c>
      <c r="Q178" s="12">
        <f t="shared" si="62"/>
        <v>1332.6296844919787</v>
      </c>
      <c r="R178" s="12">
        <f t="shared" si="63"/>
        <v>1344.8464705882354</v>
      </c>
    </row>
    <row r="179" spans="1:18" ht="16.5" customHeight="1">
      <c r="A179" s="10" t="s">
        <v>273</v>
      </c>
      <c r="B179" s="11" t="s">
        <v>270</v>
      </c>
      <c r="C179" s="11"/>
      <c r="D179" s="53">
        <f t="shared" si="52"/>
        <v>1039.3208556149732</v>
      </c>
      <c r="E179" s="59">
        <v>1019</v>
      </c>
      <c r="F179" s="60">
        <v>1041</v>
      </c>
      <c r="G179" s="55">
        <f t="shared" si="53"/>
        <v>-0.16130109366251588</v>
      </c>
      <c r="H179" s="49">
        <v>1870</v>
      </c>
      <c r="I179" s="12">
        <f t="shared" si="54"/>
        <v>20.32085561497326</v>
      </c>
      <c r="J179" s="56">
        <f t="shared" si="55"/>
        <v>1227.3986096256683</v>
      </c>
      <c r="K179" s="12">
        <f t="shared" si="56"/>
        <v>1264.1905679144384</v>
      </c>
      <c r="L179" s="12">
        <f t="shared" si="57"/>
        <v>1276.454554010695</v>
      </c>
      <c r="M179" s="12">
        <f t="shared" si="58"/>
        <v>1288.7185401069519</v>
      </c>
      <c r="N179" s="12">
        <f t="shared" si="59"/>
        <v>1300.9825262032086</v>
      </c>
      <c r="O179" s="12">
        <f t="shared" si="60"/>
        <v>1313.2465122994652</v>
      </c>
      <c r="P179" s="12">
        <f t="shared" si="61"/>
        <v>1325.510498395722</v>
      </c>
      <c r="Q179" s="12">
        <f t="shared" si="62"/>
        <v>1337.7744844919785</v>
      </c>
      <c r="R179" s="12">
        <f t="shared" si="63"/>
        <v>1350.0384705882352</v>
      </c>
    </row>
    <row r="180" spans="1:18" ht="16.5" customHeight="1">
      <c r="A180" s="10" t="s">
        <v>274</v>
      </c>
      <c r="B180" s="11" t="s">
        <v>275</v>
      </c>
      <c r="C180" s="11"/>
      <c r="D180" s="53">
        <f t="shared" si="52"/>
        <v>1107.111111111111</v>
      </c>
      <c r="E180" s="59">
        <v>1086</v>
      </c>
      <c r="F180" s="60">
        <v>1110</v>
      </c>
      <c r="G180" s="55">
        <f t="shared" si="53"/>
        <v>-0.2602602602602673</v>
      </c>
      <c r="H180" s="49">
        <v>1800</v>
      </c>
      <c r="I180" s="12">
        <f t="shared" si="54"/>
        <v>21.11111111111111</v>
      </c>
      <c r="J180" s="56">
        <f t="shared" si="55"/>
        <v>1307.391111111111</v>
      </c>
      <c r="K180" s="12">
        <f t="shared" si="56"/>
        <v>1346.5828444444444</v>
      </c>
      <c r="L180" s="12">
        <f t="shared" si="57"/>
        <v>1359.6467555555555</v>
      </c>
      <c r="M180" s="12">
        <f t="shared" si="58"/>
        <v>1372.7106666666666</v>
      </c>
      <c r="N180" s="12">
        <f t="shared" si="59"/>
        <v>1385.7745777777777</v>
      </c>
      <c r="O180" s="12">
        <f t="shared" si="60"/>
        <v>1398.8384888888888</v>
      </c>
      <c r="P180" s="12">
        <f t="shared" si="61"/>
        <v>1411.9024</v>
      </c>
      <c r="Q180" s="12">
        <f t="shared" si="62"/>
        <v>1424.966311111111</v>
      </c>
      <c r="R180" s="12">
        <f t="shared" si="63"/>
        <v>1438.0302222222222</v>
      </c>
    </row>
    <row r="181" spans="1:18" ht="16.5" customHeight="1">
      <c r="A181" s="10" t="s">
        <v>276</v>
      </c>
      <c r="B181" s="11" t="s">
        <v>275</v>
      </c>
      <c r="C181" s="11"/>
      <c r="D181" s="53">
        <f t="shared" si="52"/>
        <v>1084.111111111111</v>
      </c>
      <c r="E181" s="59">
        <v>1063</v>
      </c>
      <c r="F181" s="60">
        <v>1086</v>
      </c>
      <c r="G181" s="55">
        <f t="shared" si="53"/>
        <v>-0.17393083691426625</v>
      </c>
      <c r="H181" s="49">
        <v>1800</v>
      </c>
      <c r="I181" s="12">
        <f t="shared" si="54"/>
        <v>21.11111111111111</v>
      </c>
      <c r="J181" s="56">
        <f t="shared" si="55"/>
        <v>1280.251111111111</v>
      </c>
      <c r="K181" s="12">
        <f t="shared" si="56"/>
        <v>1318.6286444444443</v>
      </c>
      <c r="L181" s="12">
        <f t="shared" si="57"/>
        <v>1331.4211555555555</v>
      </c>
      <c r="M181" s="12">
        <f t="shared" si="58"/>
        <v>1344.2136666666665</v>
      </c>
      <c r="N181" s="12">
        <f t="shared" si="59"/>
        <v>1357.0061777777776</v>
      </c>
      <c r="O181" s="12">
        <f t="shared" si="60"/>
        <v>1369.798688888889</v>
      </c>
      <c r="P181" s="12">
        <f t="shared" si="61"/>
        <v>1382.5912</v>
      </c>
      <c r="Q181" s="12">
        <f t="shared" si="62"/>
        <v>1395.383711111111</v>
      </c>
      <c r="R181" s="12">
        <f t="shared" si="63"/>
        <v>1408.1762222222223</v>
      </c>
    </row>
    <row r="182" spans="1:18" ht="16.5" customHeight="1">
      <c r="A182" s="10" t="s">
        <v>277</v>
      </c>
      <c r="B182" s="11" t="s">
        <v>278</v>
      </c>
      <c r="C182" s="11"/>
      <c r="D182" s="53">
        <f t="shared" si="52"/>
        <v>1146.516129032258</v>
      </c>
      <c r="E182" s="59">
        <v>1122</v>
      </c>
      <c r="F182" s="60">
        <v>1147</v>
      </c>
      <c r="G182" s="55">
        <f t="shared" si="53"/>
        <v>-0.04218578620243818</v>
      </c>
      <c r="H182" s="49">
        <v>1550</v>
      </c>
      <c r="I182" s="12">
        <f t="shared" si="54"/>
        <v>24.516129032258064</v>
      </c>
      <c r="J182" s="56">
        <f t="shared" si="55"/>
        <v>1353.8890322580644</v>
      </c>
      <c r="K182" s="12">
        <f t="shared" si="56"/>
        <v>1394.4757032258065</v>
      </c>
      <c r="L182" s="12">
        <f t="shared" si="57"/>
        <v>1408.0045935483872</v>
      </c>
      <c r="M182" s="12">
        <f t="shared" si="58"/>
        <v>1421.5334838709678</v>
      </c>
      <c r="N182" s="12">
        <f t="shared" si="59"/>
        <v>1435.0623741935483</v>
      </c>
      <c r="O182" s="12">
        <f t="shared" si="60"/>
        <v>1448.5912645161288</v>
      </c>
      <c r="P182" s="12">
        <f t="shared" si="61"/>
        <v>1462.1201548387096</v>
      </c>
      <c r="Q182" s="12">
        <f t="shared" si="62"/>
        <v>1475.6490451612904</v>
      </c>
      <c r="R182" s="12">
        <f t="shared" si="63"/>
        <v>1489.177935483871</v>
      </c>
    </row>
    <row r="183" spans="1:18" ht="16.5" customHeight="1">
      <c r="A183" s="10" t="s">
        <v>279</v>
      </c>
      <c r="B183" s="11" t="s">
        <v>280</v>
      </c>
      <c r="C183" s="11"/>
      <c r="D183" s="53">
        <f t="shared" si="52"/>
        <v>944.0952380952381</v>
      </c>
      <c r="E183" s="59">
        <v>926</v>
      </c>
      <c r="F183" s="60">
        <v>947</v>
      </c>
      <c r="G183" s="55">
        <f t="shared" si="53"/>
        <v>-0.3067330416855327</v>
      </c>
      <c r="H183" s="49">
        <v>2100</v>
      </c>
      <c r="I183" s="12">
        <f t="shared" si="54"/>
        <v>18.095238095238095</v>
      </c>
      <c r="J183" s="56">
        <f t="shared" si="55"/>
        <v>1115.032380952381</v>
      </c>
      <c r="K183" s="12">
        <f t="shared" si="56"/>
        <v>1148.4533523809523</v>
      </c>
      <c r="L183" s="12">
        <f t="shared" si="57"/>
        <v>1159.5936761904761</v>
      </c>
      <c r="M183" s="12">
        <f t="shared" si="58"/>
        <v>1170.734</v>
      </c>
      <c r="N183" s="12">
        <f t="shared" si="59"/>
        <v>1181.8743238095237</v>
      </c>
      <c r="O183" s="12">
        <f t="shared" si="60"/>
        <v>1193.0146476190475</v>
      </c>
      <c r="P183" s="12">
        <f t="shared" si="61"/>
        <v>1204.1549714285716</v>
      </c>
      <c r="Q183" s="12">
        <f t="shared" si="62"/>
        <v>1215.2952952380952</v>
      </c>
      <c r="R183" s="12">
        <f t="shared" si="63"/>
        <v>1226.4356190476192</v>
      </c>
    </row>
    <row r="184" spans="1:18" ht="16.5" customHeight="1">
      <c r="A184" s="10" t="s">
        <v>281</v>
      </c>
      <c r="B184" s="11" t="s">
        <v>282</v>
      </c>
      <c r="C184" s="11"/>
      <c r="D184" s="53">
        <f t="shared" si="52"/>
        <v>936.6744186046511</v>
      </c>
      <c r="E184" s="59">
        <v>919</v>
      </c>
      <c r="F184" s="60">
        <v>939</v>
      </c>
      <c r="G184" s="55">
        <f t="shared" si="53"/>
        <v>-0.24766575030339766</v>
      </c>
      <c r="H184" s="49">
        <v>2150</v>
      </c>
      <c r="I184" s="12">
        <f t="shared" si="54"/>
        <v>17.674418604651162</v>
      </c>
      <c r="J184" s="56">
        <f t="shared" si="55"/>
        <v>1106.2758139534883</v>
      </c>
      <c r="K184" s="12">
        <f t="shared" si="56"/>
        <v>1139.434088372093</v>
      </c>
      <c r="L184" s="12">
        <f t="shared" si="57"/>
        <v>1150.4868465116278</v>
      </c>
      <c r="M184" s="12">
        <f t="shared" si="58"/>
        <v>1161.5396046511628</v>
      </c>
      <c r="N184" s="12">
        <f t="shared" si="59"/>
        <v>1172.5923627906977</v>
      </c>
      <c r="O184" s="12">
        <f t="shared" si="60"/>
        <v>1183.6451209302325</v>
      </c>
      <c r="P184" s="12">
        <f t="shared" si="61"/>
        <v>1194.6978790697674</v>
      </c>
      <c r="Q184" s="12">
        <f t="shared" si="62"/>
        <v>1205.7506372093023</v>
      </c>
      <c r="R184" s="12">
        <f t="shared" si="63"/>
        <v>1216.803395348837</v>
      </c>
    </row>
    <row r="185" spans="1:18" ht="16.5" customHeight="1">
      <c r="A185" s="10" t="s">
        <v>283</v>
      </c>
      <c r="B185" s="11" t="s">
        <v>284</v>
      </c>
      <c r="C185" s="11"/>
      <c r="D185" s="53">
        <f t="shared" si="52"/>
        <v>871.6744186046511</v>
      </c>
      <c r="E185" s="59">
        <v>854</v>
      </c>
      <c r="F185" s="60">
        <v>873</v>
      </c>
      <c r="G185" s="55">
        <f t="shared" si="53"/>
        <v>-0.1518420842323991</v>
      </c>
      <c r="H185" s="49">
        <v>2150</v>
      </c>
      <c r="I185" s="12">
        <f t="shared" si="54"/>
        <v>17.674418604651162</v>
      </c>
      <c r="J185" s="56">
        <f t="shared" si="55"/>
        <v>1029.5758139534883</v>
      </c>
      <c r="K185" s="12">
        <f t="shared" si="56"/>
        <v>1060.433088372093</v>
      </c>
      <c r="L185" s="12">
        <f t="shared" si="57"/>
        <v>1070.7188465116278</v>
      </c>
      <c r="M185" s="12">
        <f t="shared" si="58"/>
        <v>1081.0046046511627</v>
      </c>
      <c r="N185" s="12">
        <f t="shared" si="59"/>
        <v>1091.2903627906976</v>
      </c>
      <c r="O185" s="12">
        <f t="shared" si="60"/>
        <v>1101.5761209302325</v>
      </c>
      <c r="P185" s="12">
        <f t="shared" si="61"/>
        <v>1111.8618790697674</v>
      </c>
      <c r="Q185" s="12">
        <f t="shared" si="62"/>
        <v>1122.1476372093023</v>
      </c>
      <c r="R185" s="12">
        <f t="shared" si="63"/>
        <v>1132.4333953488372</v>
      </c>
    </row>
    <row r="186" spans="1:18" ht="16.5" customHeight="1">
      <c r="A186" s="10" t="s">
        <v>285</v>
      </c>
      <c r="B186" s="11" t="s">
        <v>286</v>
      </c>
      <c r="C186" s="11"/>
      <c r="D186" s="53">
        <f t="shared" si="52"/>
        <v>833.5217391304348</v>
      </c>
      <c r="E186" s="59">
        <v>817</v>
      </c>
      <c r="F186" s="60">
        <v>835</v>
      </c>
      <c r="G186" s="55">
        <f t="shared" si="53"/>
        <v>-0.17703722988805737</v>
      </c>
      <c r="H186" s="49">
        <v>2300</v>
      </c>
      <c r="I186" s="12">
        <f t="shared" si="54"/>
        <v>16.52173913043478</v>
      </c>
      <c r="J186" s="56">
        <f t="shared" si="55"/>
        <v>984.5556521739129</v>
      </c>
      <c r="K186" s="12">
        <f t="shared" si="56"/>
        <v>1014.0623217391304</v>
      </c>
      <c r="L186" s="12">
        <f t="shared" si="57"/>
        <v>1023.8978782608696</v>
      </c>
      <c r="M186" s="12">
        <f t="shared" si="58"/>
        <v>1033.7334347826086</v>
      </c>
      <c r="N186" s="12">
        <f t="shared" si="59"/>
        <v>1043.5689913043477</v>
      </c>
      <c r="O186" s="12">
        <f t="shared" si="60"/>
        <v>1053.4045478260869</v>
      </c>
      <c r="P186" s="12">
        <f t="shared" si="61"/>
        <v>1063.240104347826</v>
      </c>
      <c r="Q186" s="12">
        <f t="shared" si="62"/>
        <v>1073.0756608695651</v>
      </c>
      <c r="R186" s="12">
        <f t="shared" si="63"/>
        <v>1082.9112173913043</v>
      </c>
    </row>
    <row r="187" spans="1:18" ht="16.5" customHeight="1">
      <c r="A187" s="10" t="s">
        <v>287</v>
      </c>
      <c r="B187" s="11" t="s">
        <v>288</v>
      </c>
      <c r="C187" s="11"/>
      <c r="D187" s="53">
        <f t="shared" si="52"/>
        <v>2340.5</v>
      </c>
      <c r="E187" s="59">
        <v>2293</v>
      </c>
      <c r="F187" s="60">
        <v>2344</v>
      </c>
      <c r="G187" s="55">
        <f t="shared" si="53"/>
        <v>-0.14931740614333933</v>
      </c>
      <c r="H187" s="49">
        <v>800</v>
      </c>
      <c r="I187" s="12">
        <f t="shared" si="54"/>
        <v>47.5</v>
      </c>
      <c r="J187" s="56">
        <f t="shared" si="55"/>
        <v>2762.79</v>
      </c>
      <c r="K187" s="12">
        <f t="shared" si="56"/>
        <v>2845.6437</v>
      </c>
      <c r="L187" s="12">
        <f t="shared" si="57"/>
        <v>2873.2616</v>
      </c>
      <c r="M187" s="12">
        <f t="shared" si="58"/>
        <v>2900.8795</v>
      </c>
      <c r="N187" s="12">
        <f t="shared" si="59"/>
        <v>2928.4974</v>
      </c>
      <c r="O187" s="12">
        <f t="shared" si="60"/>
        <v>2956.1153</v>
      </c>
      <c r="P187" s="12">
        <f t="shared" si="61"/>
        <v>2983.7332</v>
      </c>
      <c r="Q187" s="12">
        <f t="shared" si="62"/>
        <v>3011.3511</v>
      </c>
      <c r="R187" s="12">
        <f t="shared" si="63"/>
        <v>3038.969</v>
      </c>
    </row>
    <row r="188" spans="1:18" ht="16.5" customHeight="1">
      <c r="A188" s="14" t="s">
        <v>289</v>
      </c>
      <c r="B188" s="11"/>
      <c r="C188" s="11"/>
      <c r="D188" s="53">
        <f t="shared" si="52"/>
        <v>1726.7142857142858</v>
      </c>
      <c r="E188" s="59">
        <v>1691</v>
      </c>
      <c r="F188" s="60">
        <v>1729</v>
      </c>
      <c r="G188" s="55">
        <f t="shared" si="53"/>
        <v>-0.1321986284392267</v>
      </c>
      <c r="H188" s="49">
        <v>1064</v>
      </c>
      <c r="I188" s="12">
        <f t="shared" si="54"/>
        <v>35.714285714285715</v>
      </c>
      <c r="J188" s="56">
        <f t="shared" si="55"/>
        <v>2038.5228571428572</v>
      </c>
      <c r="K188" s="12">
        <f t="shared" si="56"/>
        <v>2099.648542857143</v>
      </c>
      <c r="L188" s="12">
        <f t="shared" si="57"/>
        <v>2120.0237714285713</v>
      </c>
      <c r="M188" s="12">
        <f t="shared" si="58"/>
        <v>2140.399</v>
      </c>
      <c r="N188" s="12">
        <f t="shared" si="59"/>
        <v>2160.7742285714285</v>
      </c>
      <c r="O188" s="12">
        <f t="shared" si="60"/>
        <v>2181.149457142857</v>
      </c>
      <c r="P188" s="12">
        <f t="shared" si="61"/>
        <v>2201.524685714286</v>
      </c>
      <c r="Q188" s="12">
        <f t="shared" si="62"/>
        <v>2221.899914285714</v>
      </c>
      <c r="R188" s="12">
        <f t="shared" si="63"/>
        <v>2242.2751428571432</v>
      </c>
    </row>
    <row r="189" spans="1:18" ht="16.5" customHeight="1">
      <c r="A189" s="14" t="s">
        <v>290</v>
      </c>
      <c r="B189" s="11"/>
      <c r="C189" s="11"/>
      <c r="D189" s="53">
        <f t="shared" si="52"/>
        <v>1917.7142857142858</v>
      </c>
      <c r="E189" s="59">
        <v>1882</v>
      </c>
      <c r="F189" s="60">
        <v>1924</v>
      </c>
      <c r="G189" s="55">
        <f t="shared" si="53"/>
        <v>-0.326700326700319</v>
      </c>
      <c r="H189" s="49">
        <v>1064</v>
      </c>
      <c r="I189" s="12">
        <f t="shared" si="54"/>
        <v>35.714285714285715</v>
      </c>
      <c r="J189" s="56">
        <f t="shared" si="55"/>
        <v>2263.902857142857</v>
      </c>
      <c r="K189" s="12">
        <f t="shared" si="56"/>
        <v>2331.789942857143</v>
      </c>
      <c r="L189" s="12">
        <f t="shared" si="57"/>
        <v>2354.4189714285717</v>
      </c>
      <c r="M189" s="12">
        <f t="shared" si="58"/>
        <v>2377.0480000000002</v>
      </c>
      <c r="N189" s="12">
        <f t="shared" si="59"/>
        <v>2399.6770285714288</v>
      </c>
      <c r="O189" s="12">
        <f t="shared" si="60"/>
        <v>2422.3060571428573</v>
      </c>
      <c r="P189" s="12">
        <f t="shared" si="61"/>
        <v>2444.935085714286</v>
      </c>
      <c r="Q189" s="12">
        <f t="shared" si="62"/>
        <v>2467.5641142857144</v>
      </c>
      <c r="R189" s="12">
        <f t="shared" si="63"/>
        <v>2490.193142857143</v>
      </c>
    </row>
    <row r="190" spans="1:18" ht="16.5" customHeight="1">
      <c r="A190" s="10" t="s">
        <v>291</v>
      </c>
      <c r="B190" s="11" t="s">
        <v>288</v>
      </c>
      <c r="C190" s="11"/>
      <c r="D190" s="53">
        <f t="shared" si="52"/>
        <v>1853.4</v>
      </c>
      <c r="E190" s="59">
        <v>1823</v>
      </c>
      <c r="F190" s="60">
        <v>1864</v>
      </c>
      <c r="G190" s="55">
        <f t="shared" si="53"/>
        <v>-0.5686695278970006</v>
      </c>
      <c r="H190" s="49">
        <v>1250</v>
      </c>
      <c r="I190" s="12">
        <f t="shared" si="54"/>
        <v>30.4</v>
      </c>
      <c r="J190" s="56">
        <f t="shared" si="55"/>
        <v>2188.012</v>
      </c>
      <c r="K190" s="12">
        <f t="shared" si="56"/>
        <v>2253.6223600000003</v>
      </c>
      <c r="L190" s="12">
        <f t="shared" si="57"/>
        <v>2275.49248</v>
      </c>
      <c r="M190" s="12">
        <f t="shared" si="58"/>
        <v>2297.3626</v>
      </c>
      <c r="N190" s="12">
        <f t="shared" si="59"/>
        <v>2319.23272</v>
      </c>
      <c r="O190" s="12">
        <f t="shared" si="60"/>
        <v>2341.10284</v>
      </c>
      <c r="P190" s="12">
        <f t="shared" si="61"/>
        <v>2362.97296</v>
      </c>
      <c r="Q190" s="12">
        <f t="shared" si="62"/>
        <v>2384.84308</v>
      </c>
      <c r="R190" s="12">
        <f t="shared" si="63"/>
        <v>2406.7132</v>
      </c>
    </row>
    <row r="191" spans="1:18" ht="16.5" customHeight="1">
      <c r="A191" s="14" t="s">
        <v>292</v>
      </c>
      <c r="B191" s="11"/>
      <c r="C191" s="11"/>
      <c r="D191" s="53">
        <f t="shared" si="52"/>
        <v>2468.3506493506493</v>
      </c>
      <c r="E191" s="59">
        <v>2419</v>
      </c>
      <c r="F191" s="60">
        <v>2473</v>
      </c>
      <c r="G191" s="55">
        <f t="shared" si="53"/>
        <v>-0.1880044742964344</v>
      </c>
      <c r="H191" s="49">
        <v>770</v>
      </c>
      <c r="I191" s="12">
        <f t="shared" si="54"/>
        <v>49.35064935064935</v>
      </c>
      <c r="J191" s="56">
        <f t="shared" si="55"/>
        <v>2913.653766233766</v>
      </c>
      <c r="K191" s="12">
        <f t="shared" si="56"/>
        <v>3001.0333792207794</v>
      </c>
      <c r="L191" s="12">
        <f t="shared" si="57"/>
        <v>3030.159916883117</v>
      </c>
      <c r="M191" s="12">
        <f t="shared" si="58"/>
        <v>3059.2864545454545</v>
      </c>
      <c r="N191" s="12">
        <f t="shared" si="59"/>
        <v>3088.4129922077923</v>
      </c>
      <c r="O191" s="12">
        <f t="shared" si="60"/>
        <v>3117.5395298701296</v>
      </c>
      <c r="P191" s="12">
        <f t="shared" si="61"/>
        <v>3146.6660675324674</v>
      </c>
      <c r="Q191" s="12">
        <f t="shared" si="62"/>
        <v>3175.792605194805</v>
      </c>
      <c r="R191" s="12">
        <f t="shared" si="63"/>
        <v>3204.9191428571426</v>
      </c>
    </row>
    <row r="192" spans="1:18" ht="16.5" customHeight="1">
      <c r="A192" s="14" t="s">
        <v>293</v>
      </c>
      <c r="B192" s="11"/>
      <c r="C192" s="11"/>
      <c r="D192" s="53">
        <f t="shared" si="52"/>
        <v>3018.6666666666665</v>
      </c>
      <c r="E192" s="59">
        <v>2968</v>
      </c>
      <c r="F192" s="60">
        <v>3034</v>
      </c>
      <c r="G192" s="55">
        <f t="shared" si="53"/>
        <v>-0.5053834322127102</v>
      </c>
      <c r="H192" s="49">
        <v>750</v>
      </c>
      <c r="I192" s="12">
        <f t="shared" si="54"/>
        <v>50.666666666666664</v>
      </c>
      <c r="J192" s="56">
        <f t="shared" si="55"/>
        <v>3563.026666666666</v>
      </c>
      <c r="K192" s="12">
        <f t="shared" si="56"/>
        <v>3669.887466666666</v>
      </c>
      <c r="L192" s="12">
        <f t="shared" si="57"/>
        <v>3705.5077333333334</v>
      </c>
      <c r="M192" s="12">
        <f t="shared" si="58"/>
        <v>3741.1279999999997</v>
      </c>
      <c r="N192" s="12">
        <f t="shared" si="59"/>
        <v>3776.7482666666665</v>
      </c>
      <c r="O192" s="12">
        <f t="shared" si="60"/>
        <v>3812.3685333333333</v>
      </c>
      <c r="P192" s="12">
        <f t="shared" si="61"/>
        <v>3847.9887999999996</v>
      </c>
      <c r="Q192" s="12">
        <f t="shared" si="62"/>
        <v>3883.6090666666664</v>
      </c>
      <c r="R192" s="12">
        <f t="shared" si="63"/>
        <v>3919.229333333333</v>
      </c>
    </row>
    <row r="193" spans="1:18" ht="16.5" customHeight="1">
      <c r="A193" s="18" t="s">
        <v>294</v>
      </c>
      <c r="B193" s="11"/>
      <c r="C193" s="11"/>
      <c r="D193" s="53">
        <f t="shared" si="52"/>
        <v>2106.3333333333335</v>
      </c>
      <c r="E193" s="59">
        <v>2073</v>
      </c>
      <c r="F193" s="60">
        <v>2119</v>
      </c>
      <c r="G193" s="55">
        <f t="shared" si="53"/>
        <v>-0.5977662419380181</v>
      </c>
      <c r="H193" s="49">
        <v>1140</v>
      </c>
      <c r="I193" s="12">
        <f t="shared" si="54"/>
        <v>33.333333333333336</v>
      </c>
      <c r="J193" s="56">
        <f t="shared" si="55"/>
        <v>2486.4733333333334</v>
      </c>
      <c r="K193" s="12">
        <f t="shared" si="56"/>
        <v>2561.0375333333336</v>
      </c>
      <c r="L193" s="12">
        <f t="shared" si="57"/>
        <v>2585.892266666667</v>
      </c>
      <c r="M193" s="12">
        <f t="shared" si="58"/>
        <v>2610.747</v>
      </c>
      <c r="N193" s="12">
        <f t="shared" si="59"/>
        <v>2635.6017333333334</v>
      </c>
      <c r="O193" s="12">
        <f t="shared" si="60"/>
        <v>2660.456466666667</v>
      </c>
      <c r="P193" s="12">
        <f t="shared" si="61"/>
        <v>2685.3112</v>
      </c>
      <c r="Q193" s="12">
        <f t="shared" si="62"/>
        <v>2710.1659333333337</v>
      </c>
      <c r="R193" s="12">
        <f t="shared" si="63"/>
        <v>2735.0206666666672</v>
      </c>
    </row>
    <row r="194" spans="1:18" ht="16.5" customHeight="1">
      <c r="A194" s="10" t="s">
        <v>295</v>
      </c>
      <c r="B194" s="11"/>
      <c r="C194" s="11"/>
      <c r="D194" s="53">
        <f t="shared" si="52"/>
        <v>2077.3333333333335</v>
      </c>
      <c r="E194" s="59">
        <v>2044</v>
      </c>
      <c r="F194" s="60">
        <v>2090</v>
      </c>
      <c r="G194" s="55">
        <f t="shared" si="53"/>
        <v>-0.6060606060605949</v>
      </c>
      <c r="H194" s="49">
        <v>1140</v>
      </c>
      <c r="I194" s="12">
        <f t="shared" si="54"/>
        <v>33.333333333333336</v>
      </c>
      <c r="J194" s="56">
        <f t="shared" si="55"/>
        <v>2452.2533333333336</v>
      </c>
      <c r="K194" s="12">
        <f t="shared" si="56"/>
        <v>2525.7909333333337</v>
      </c>
      <c r="L194" s="12">
        <f t="shared" si="57"/>
        <v>2550.3034666666667</v>
      </c>
      <c r="M194" s="12">
        <f t="shared" si="58"/>
        <v>2574.8160000000003</v>
      </c>
      <c r="N194" s="12">
        <f t="shared" si="59"/>
        <v>2599.328533333334</v>
      </c>
      <c r="O194" s="12">
        <f t="shared" si="60"/>
        <v>2623.841066666667</v>
      </c>
      <c r="P194" s="12">
        <f t="shared" si="61"/>
        <v>2648.3536000000004</v>
      </c>
      <c r="Q194" s="12">
        <f t="shared" si="62"/>
        <v>2672.8661333333334</v>
      </c>
      <c r="R194" s="12">
        <f t="shared" si="63"/>
        <v>2697.378666666667</v>
      </c>
    </row>
    <row r="195" spans="1:18" ht="16.5" customHeight="1">
      <c r="A195" s="14" t="s">
        <v>296</v>
      </c>
      <c r="B195" s="11" t="s">
        <v>297</v>
      </c>
      <c r="C195" s="11"/>
      <c r="D195" s="53">
        <f t="shared" si="52"/>
        <v>2301.3506493506493</v>
      </c>
      <c r="E195" s="59">
        <v>2252</v>
      </c>
      <c r="F195" s="60">
        <v>2303</v>
      </c>
      <c r="G195" s="55">
        <f t="shared" si="53"/>
        <v>-0.0716174836886978</v>
      </c>
      <c r="H195" s="49">
        <v>770</v>
      </c>
      <c r="I195" s="12">
        <f t="shared" si="54"/>
        <v>49.35064935064935</v>
      </c>
      <c r="J195" s="56">
        <f t="shared" si="55"/>
        <v>2716.593766233766</v>
      </c>
      <c r="K195" s="12">
        <f t="shared" si="56"/>
        <v>2798.061579220779</v>
      </c>
      <c r="L195" s="12">
        <f t="shared" si="57"/>
        <v>2825.217516883117</v>
      </c>
      <c r="M195" s="12">
        <f t="shared" si="58"/>
        <v>2852.3734545454545</v>
      </c>
      <c r="N195" s="12">
        <f t="shared" si="59"/>
        <v>2879.529392207792</v>
      </c>
      <c r="O195" s="12">
        <f t="shared" si="60"/>
        <v>2906.6853298701294</v>
      </c>
      <c r="P195" s="12">
        <f t="shared" si="61"/>
        <v>2933.8412675324676</v>
      </c>
      <c r="Q195" s="12">
        <f t="shared" si="62"/>
        <v>2960.9972051948052</v>
      </c>
      <c r="R195" s="12">
        <f t="shared" si="63"/>
        <v>2988.153142857143</v>
      </c>
    </row>
    <row r="196" spans="1:18" ht="21" customHeight="1">
      <c r="A196" s="14" t="s">
        <v>298</v>
      </c>
      <c r="B196" s="11" t="s">
        <v>299</v>
      </c>
      <c r="C196" s="11"/>
      <c r="D196" s="53">
        <f t="shared" si="52"/>
        <v>2851.6666666666665</v>
      </c>
      <c r="E196" s="59">
        <v>2801</v>
      </c>
      <c r="F196" s="60">
        <v>2864</v>
      </c>
      <c r="G196" s="55">
        <f t="shared" si="53"/>
        <v>-0.43063314711361045</v>
      </c>
      <c r="H196" s="49">
        <v>750</v>
      </c>
      <c r="I196" s="12">
        <f t="shared" si="54"/>
        <v>50.666666666666664</v>
      </c>
      <c r="J196" s="56">
        <f t="shared" si="55"/>
        <v>3365.9666666666662</v>
      </c>
      <c r="K196" s="12">
        <f t="shared" si="56"/>
        <v>3466.9156666666663</v>
      </c>
      <c r="L196" s="12">
        <f t="shared" si="57"/>
        <v>3500.565333333333</v>
      </c>
      <c r="M196" s="12">
        <f t="shared" si="58"/>
        <v>3534.2149999999997</v>
      </c>
      <c r="N196" s="12">
        <f t="shared" si="59"/>
        <v>3567.864666666667</v>
      </c>
      <c r="O196" s="12">
        <f t="shared" si="60"/>
        <v>3601.514333333333</v>
      </c>
      <c r="P196" s="12">
        <f t="shared" si="61"/>
        <v>3635.164</v>
      </c>
      <c r="Q196" s="12">
        <f t="shared" si="62"/>
        <v>3668.8136666666664</v>
      </c>
      <c r="R196" s="12">
        <f t="shared" si="63"/>
        <v>3702.463333333333</v>
      </c>
    </row>
    <row r="197" spans="1:18" ht="16.5" customHeight="1">
      <c r="A197" s="17" t="s">
        <v>300</v>
      </c>
      <c r="B197" s="11" t="s">
        <v>297</v>
      </c>
      <c r="C197" s="11"/>
      <c r="D197" s="53">
        <f t="shared" si="52"/>
        <v>2001.3333333333333</v>
      </c>
      <c r="E197" s="59">
        <v>1968</v>
      </c>
      <c r="F197" s="60">
        <v>2012</v>
      </c>
      <c r="G197" s="55">
        <f t="shared" si="53"/>
        <v>-0.5301524188204212</v>
      </c>
      <c r="H197" s="49">
        <v>1140</v>
      </c>
      <c r="I197" s="12">
        <f t="shared" si="54"/>
        <v>33.333333333333336</v>
      </c>
      <c r="J197" s="56">
        <f t="shared" si="55"/>
        <v>2362.5733333333333</v>
      </c>
      <c r="K197" s="12">
        <f t="shared" si="56"/>
        <v>2433.4205333333334</v>
      </c>
      <c r="L197" s="12">
        <f t="shared" si="57"/>
        <v>2457.0362666666665</v>
      </c>
      <c r="M197" s="12">
        <f t="shared" si="58"/>
        <v>2480.652</v>
      </c>
      <c r="N197" s="12">
        <f t="shared" si="59"/>
        <v>2504.267733333333</v>
      </c>
      <c r="O197" s="12">
        <f t="shared" si="60"/>
        <v>2527.8834666666667</v>
      </c>
      <c r="P197" s="12">
        <f t="shared" si="61"/>
        <v>2551.4991999999997</v>
      </c>
      <c r="Q197" s="12">
        <f t="shared" si="62"/>
        <v>2575.1149333333333</v>
      </c>
      <c r="R197" s="12">
        <f t="shared" si="63"/>
        <v>2598.7306666666664</v>
      </c>
    </row>
    <row r="198" spans="1:18" ht="21" customHeight="1">
      <c r="A198" s="10" t="s">
        <v>301</v>
      </c>
      <c r="B198" s="11" t="s">
        <v>299</v>
      </c>
      <c r="C198" s="11"/>
      <c r="D198" s="53">
        <f t="shared" si="52"/>
        <v>1972.3333333333333</v>
      </c>
      <c r="E198" s="59">
        <v>1939</v>
      </c>
      <c r="F198" s="60">
        <v>1983</v>
      </c>
      <c r="G198" s="55">
        <f t="shared" si="53"/>
        <v>-0.5379055303412486</v>
      </c>
      <c r="H198" s="49">
        <v>1140</v>
      </c>
      <c r="I198" s="12">
        <f t="shared" si="54"/>
        <v>33.333333333333336</v>
      </c>
      <c r="J198" s="56">
        <f t="shared" si="55"/>
        <v>2328.353333333333</v>
      </c>
      <c r="K198" s="12">
        <f t="shared" si="56"/>
        <v>2398.173933333333</v>
      </c>
      <c r="L198" s="12">
        <f t="shared" si="57"/>
        <v>2421.4474666666665</v>
      </c>
      <c r="M198" s="12">
        <f t="shared" si="58"/>
        <v>2444.7209999999995</v>
      </c>
      <c r="N198" s="12">
        <f t="shared" si="59"/>
        <v>2467.994533333333</v>
      </c>
      <c r="O198" s="12">
        <f t="shared" si="60"/>
        <v>2491.2680666666665</v>
      </c>
      <c r="P198" s="12">
        <f t="shared" si="61"/>
        <v>2514.5415999999996</v>
      </c>
      <c r="Q198" s="12">
        <f t="shared" si="62"/>
        <v>2537.815133333333</v>
      </c>
      <c r="R198" s="12">
        <f t="shared" si="63"/>
        <v>2561.0886666666665</v>
      </c>
    </row>
    <row r="199" spans="1:18" s="24" customFormat="1" ht="19.5" customHeight="1">
      <c r="A199" s="73" t="s">
        <v>302</v>
      </c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</row>
    <row r="200" spans="1:18" ht="12.75">
      <c r="A200" s="12" t="s">
        <v>303</v>
      </c>
      <c r="B200" s="12"/>
      <c r="C200" s="12"/>
      <c r="D200" s="53">
        <f>E200+I200</f>
        <v>3577.5757575757575</v>
      </c>
      <c r="E200" s="54">
        <v>3520</v>
      </c>
      <c r="F200" s="53">
        <v>3599</v>
      </c>
      <c r="G200" s="55">
        <f aca="true" t="shared" si="64" ref="G200:G231">D200*100/F200-100</f>
        <v>-0.5952832015627223</v>
      </c>
      <c r="H200" s="65">
        <v>660</v>
      </c>
      <c r="I200" s="12">
        <f aca="true" t="shared" si="65" ref="I200:I231">I$5/H200</f>
        <v>57.57575757575758</v>
      </c>
      <c r="J200" s="56">
        <f aca="true" t="shared" si="66" ref="J200:J231">D200*1.18+1</f>
        <v>4222.539393939393</v>
      </c>
      <c r="K200" s="12">
        <f aca="true" t="shared" si="67" ref="K200:K231">D200*1.03*1.18+1</f>
        <v>4349.185575757576</v>
      </c>
      <c r="L200" s="12">
        <f aca="true" t="shared" si="68" ref="L200:L231">D200*1.04*1.18+1</f>
        <v>4391.40096969697</v>
      </c>
      <c r="M200" s="12">
        <f aca="true" t="shared" si="69" ref="M200:M231">D200*1.05*1.18+1</f>
        <v>4433.6163636363635</v>
      </c>
      <c r="N200" s="12">
        <f aca="true" t="shared" si="70" ref="N200:N231">D200*1.06*1.18+1</f>
        <v>4475.831757575757</v>
      </c>
      <c r="O200" s="12">
        <f aca="true" t="shared" si="71" ref="O200:O231">D200*1.07*1.18+1</f>
        <v>4518.047151515151</v>
      </c>
      <c r="P200" s="12">
        <f aca="true" t="shared" si="72" ref="P200:P231">D200*1.08*1.18+1</f>
        <v>4560.262545454545</v>
      </c>
      <c r="Q200" s="12">
        <f aca="true" t="shared" si="73" ref="Q200:Q231">D200*1.09*1.18+1</f>
        <v>4602.47793939394</v>
      </c>
      <c r="R200" s="12">
        <f aca="true" t="shared" si="74" ref="R200:R231">D200*1.1*1.18+1</f>
        <v>4644.693333333334</v>
      </c>
    </row>
    <row r="201" spans="1:18" ht="12.75">
      <c r="A201" s="12" t="s">
        <v>304</v>
      </c>
      <c r="B201" s="12"/>
      <c r="C201" s="12"/>
      <c r="D201" s="53">
        <f>E201+I201</f>
        <v>4015.285714285714</v>
      </c>
      <c r="E201" s="54">
        <v>3961</v>
      </c>
      <c r="F201" s="53">
        <v>4049</v>
      </c>
      <c r="G201" s="55">
        <f t="shared" si="64"/>
        <v>-0.832657093462231</v>
      </c>
      <c r="H201" s="65">
        <v>700</v>
      </c>
      <c r="I201" s="12">
        <f t="shared" si="65"/>
        <v>54.285714285714285</v>
      </c>
      <c r="J201" s="56">
        <f t="shared" si="66"/>
        <v>4739.0371428571425</v>
      </c>
      <c r="K201" s="12">
        <f t="shared" si="67"/>
        <v>4881.178257142858</v>
      </c>
      <c r="L201" s="12">
        <f t="shared" si="68"/>
        <v>4928.558628571429</v>
      </c>
      <c r="M201" s="12">
        <f t="shared" si="69"/>
        <v>4975.939</v>
      </c>
      <c r="N201" s="12">
        <f t="shared" si="70"/>
        <v>5023.319371428572</v>
      </c>
      <c r="O201" s="12">
        <f t="shared" si="71"/>
        <v>5070.699742857143</v>
      </c>
      <c r="P201" s="12">
        <f t="shared" si="72"/>
        <v>5118.080114285714</v>
      </c>
      <c r="Q201" s="12">
        <f t="shared" si="73"/>
        <v>5165.460485714286</v>
      </c>
      <c r="R201" s="12">
        <f t="shared" si="74"/>
        <v>5212.840857142857</v>
      </c>
    </row>
    <row r="202" spans="1:18" ht="12.75">
      <c r="A202" s="12" t="s">
        <v>305</v>
      </c>
      <c r="B202" s="12"/>
      <c r="C202" s="12"/>
      <c r="D202" s="53">
        <f>E202+I202</f>
        <v>2079.5714285714284</v>
      </c>
      <c r="E202" s="54">
        <v>2051</v>
      </c>
      <c r="F202" s="53">
        <v>2096</v>
      </c>
      <c r="G202" s="55">
        <f t="shared" si="64"/>
        <v>-0.7838058887677306</v>
      </c>
      <c r="H202" s="65">
        <v>1330</v>
      </c>
      <c r="I202" s="12">
        <f t="shared" si="65"/>
        <v>28.571428571428573</v>
      </c>
      <c r="J202" s="56">
        <f t="shared" si="66"/>
        <v>2454.8942857142856</v>
      </c>
      <c r="K202" s="12">
        <f t="shared" si="67"/>
        <v>2528.511114285714</v>
      </c>
      <c r="L202" s="12">
        <f t="shared" si="68"/>
        <v>2553.050057142857</v>
      </c>
      <c r="M202" s="12">
        <f t="shared" si="69"/>
        <v>2577.589</v>
      </c>
      <c r="N202" s="12">
        <f t="shared" si="70"/>
        <v>2602.1279428571424</v>
      </c>
      <c r="O202" s="12">
        <f t="shared" si="71"/>
        <v>2626.6668857142854</v>
      </c>
      <c r="P202" s="12">
        <f t="shared" si="72"/>
        <v>2651.205828571429</v>
      </c>
      <c r="Q202" s="12">
        <f t="shared" si="73"/>
        <v>2675.7447714285713</v>
      </c>
      <c r="R202" s="12">
        <f t="shared" si="74"/>
        <v>2700.2837142857143</v>
      </c>
    </row>
    <row r="203" spans="1:18" ht="12.75">
      <c r="A203" s="12" t="s">
        <v>306</v>
      </c>
      <c r="B203" s="12"/>
      <c r="C203" s="12"/>
      <c r="D203" s="53">
        <f>E203+I203</f>
        <v>2144.5384615384614</v>
      </c>
      <c r="E203" s="54">
        <v>2108</v>
      </c>
      <c r="F203" s="53">
        <v>2155</v>
      </c>
      <c r="G203" s="55">
        <f t="shared" si="64"/>
        <v>-0.48545422095305923</v>
      </c>
      <c r="H203" s="65">
        <v>1040</v>
      </c>
      <c r="I203" s="12">
        <f t="shared" si="65"/>
        <v>36.53846153846154</v>
      </c>
      <c r="J203" s="56">
        <f t="shared" si="66"/>
        <v>2531.5553846153844</v>
      </c>
      <c r="K203" s="12">
        <f t="shared" si="67"/>
        <v>2607.4720461538463</v>
      </c>
      <c r="L203" s="12">
        <f t="shared" si="68"/>
        <v>2632.7776</v>
      </c>
      <c r="M203" s="12">
        <f t="shared" si="69"/>
        <v>2658.0831538461534</v>
      </c>
      <c r="N203" s="12">
        <f t="shared" si="70"/>
        <v>2683.3887076923074</v>
      </c>
      <c r="O203" s="12">
        <f t="shared" si="71"/>
        <v>2708.6942615384614</v>
      </c>
      <c r="P203" s="12">
        <f t="shared" si="72"/>
        <v>2733.9998153846154</v>
      </c>
      <c r="Q203" s="12">
        <f t="shared" si="73"/>
        <v>2759.305369230769</v>
      </c>
      <c r="R203" s="12">
        <f t="shared" si="74"/>
        <v>2784.610923076923</v>
      </c>
    </row>
    <row r="204" spans="1:18" ht="12.75">
      <c r="A204" s="12" t="s">
        <v>307</v>
      </c>
      <c r="B204" s="12"/>
      <c r="C204" s="12"/>
      <c r="D204" s="53">
        <f>E204+I204</f>
        <v>1933.027397260274</v>
      </c>
      <c r="E204" s="54">
        <v>1907</v>
      </c>
      <c r="F204" s="53">
        <v>1949</v>
      </c>
      <c r="G204" s="55">
        <f t="shared" si="64"/>
        <v>-0.8195281036288264</v>
      </c>
      <c r="H204" s="65">
        <v>1460</v>
      </c>
      <c r="I204" s="12">
        <f t="shared" si="65"/>
        <v>26.027397260273972</v>
      </c>
      <c r="J204" s="56">
        <f t="shared" si="66"/>
        <v>2281.972328767123</v>
      </c>
      <c r="K204" s="12">
        <f t="shared" si="67"/>
        <v>2350.4014986301368</v>
      </c>
      <c r="L204" s="12">
        <f t="shared" si="68"/>
        <v>2373.2112219178084</v>
      </c>
      <c r="M204" s="12">
        <f t="shared" si="69"/>
        <v>2396.0209452054796</v>
      </c>
      <c r="N204" s="12">
        <f t="shared" si="70"/>
        <v>2418.830668493151</v>
      </c>
      <c r="O204" s="12">
        <f t="shared" si="71"/>
        <v>2441.640391780822</v>
      </c>
      <c r="P204" s="12">
        <f t="shared" si="72"/>
        <v>2464.4501150684932</v>
      </c>
      <c r="Q204" s="12">
        <f t="shared" si="73"/>
        <v>2487.2598383561644</v>
      </c>
      <c r="R204" s="12">
        <f t="shared" si="74"/>
        <v>2510.0695616438356</v>
      </c>
    </row>
    <row r="205" spans="1:18" ht="12.75">
      <c r="A205" s="12" t="s">
        <v>308</v>
      </c>
      <c r="B205" s="12"/>
      <c r="C205" s="12"/>
      <c r="D205" s="53"/>
      <c r="E205" s="54"/>
      <c r="F205" s="53">
        <v>892</v>
      </c>
      <c r="G205" s="55">
        <f t="shared" si="64"/>
        <v>-100</v>
      </c>
      <c r="H205" s="65">
        <v>1671</v>
      </c>
      <c r="I205" s="12">
        <f t="shared" si="65"/>
        <v>22.740873728306404</v>
      </c>
      <c r="J205" s="56">
        <f t="shared" si="66"/>
        <v>1</v>
      </c>
      <c r="K205" s="12">
        <f t="shared" si="67"/>
        <v>1</v>
      </c>
      <c r="L205" s="12">
        <f t="shared" si="68"/>
        <v>1</v>
      </c>
      <c r="M205" s="12">
        <f t="shared" si="69"/>
        <v>1</v>
      </c>
      <c r="N205" s="12">
        <f t="shared" si="70"/>
        <v>1</v>
      </c>
      <c r="O205" s="12">
        <f t="shared" si="71"/>
        <v>1</v>
      </c>
      <c r="P205" s="12">
        <f t="shared" si="72"/>
        <v>1</v>
      </c>
      <c r="Q205" s="12">
        <f t="shared" si="73"/>
        <v>1</v>
      </c>
      <c r="R205" s="12">
        <f t="shared" si="74"/>
        <v>1</v>
      </c>
    </row>
    <row r="206" spans="1:18" ht="12.75">
      <c r="A206" s="12" t="s">
        <v>309</v>
      </c>
      <c r="B206" s="12"/>
      <c r="C206" s="12"/>
      <c r="D206" s="53">
        <f aca="true" t="shared" si="75" ref="D206:D237">E206+I206</f>
        <v>963.179104477612</v>
      </c>
      <c r="E206" s="54">
        <v>949</v>
      </c>
      <c r="F206" s="53">
        <v>970</v>
      </c>
      <c r="G206" s="55">
        <f t="shared" si="64"/>
        <v>-0.70318510540082</v>
      </c>
      <c r="H206" s="65">
        <v>2680</v>
      </c>
      <c r="I206" s="12">
        <f t="shared" si="65"/>
        <v>14.17910447761194</v>
      </c>
      <c r="J206" s="56">
        <f t="shared" si="66"/>
        <v>1137.5513432835821</v>
      </c>
      <c r="K206" s="12">
        <f t="shared" si="67"/>
        <v>1171.6478835820894</v>
      </c>
      <c r="L206" s="12">
        <f t="shared" si="68"/>
        <v>1183.0133970149254</v>
      </c>
      <c r="M206" s="12">
        <f t="shared" si="69"/>
        <v>1194.3789104477612</v>
      </c>
      <c r="N206" s="12">
        <f t="shared" si="70"/>
        <v>1205.7444238805972</v>
      </c>
      <c r="O206" s="12">
        <f t="shared" si="71"/>
        <v>1217.1099373134327</v>
      </c>
      <c r="P206" s="12">
        <f t="shared" si="72"/>
        <v>1228.4754507462687</v>
      </c>
      <c r="Q206" s="12">
        <f t="shared" si="73"/>
        <v>1239.8409641791045</v>
      </c>
      <c r="R206" s="12">
        <f t="shared" si="74"/>
        <v>1251.2064776119405</v>
      </c>
    </row>
    <row r="207" spans="1:18" ht="12.75">
      <c r="A207" s="13" t="s">
        <v>310</v>
      </c>
      <c r="B207" s="12"/>
      <c r="C207" s="12"/>
      <c r="D207" s="53">
        <f t="shared" si="75"/>
        <v>2944.7831325301204</v>
      </c>
      <c r="E207" s="54">
        <v>2899</v>
      </c>
      <c r="F207" s="53">
        <v>2964</v>
      </c>
      <c r="G207" s="55">
        <f t="shared" si="64"/>
        <v>-0.6483423572833971</v>
      </c>
      <c r="H207" s="65">
        <v>830</v>
      </c>
      <c r="I207" s="12">
        <f t="shared" si="65"/>
        <v>45.78313253012048</v>
      </c>
      <c r="J207" s="56">
        <f t="shared" si="66"/>
        <v>3475.844096385542</v>
      </c>
      <c r="K207" s="12">
        <f t="shared" si="67"/>
        <v>3580.089419277108</v>
      </c>
      <c r="L207" s="12">
        <f t="shared" si="68"/>
        <v>3614.8378602409634</v>
      </c>
      <c r="M207" s="12">
        <f t="shared" si="69"/>
        <v>3649.586301204819</v>
      </c>
      <c r="N207" s="12">
        <f t="shared" si="70"/>
        <v>3684.3347421686744</v>
      </c>
      <c r="O207" s="12">
        <f t="shared" si="71"/>
        <v>3719.0831831325304</v>
      </c>
      <c r="P207" s="12">
        <f t="shared" si="72"/>
        <v>3753.831624096386</v>
      </c>
      <c r="Q207" s="12">
        <f t="shared" si="73"/>
        <v>3788.580065060241</v>
      </c>
      <c r="R207" s="12">
        <f t="shared" si="74"/>
        <v>3823.3285060240964</v>
      </c>
    </row>
    <row r="208" spans="1:18" ht="12.75">
      <c r="A208" s="12" t="s">
        <v>311</v>
      </c>
      <c r="B208" s="12"/>
      <c r="C208" s="12"/>
      <c r="D208" s="53">
        <f t="shared" si="75"/>
        <v>1857.1851851851852</v>
      </c>
      <c r="E208" s="54">
        <v>1822</v>
      </c>
      <c r="F208" s="53">
        <v>1863</v>
      </c>
      <c r="G208" s="55">
        <f t="shared" si="64"/>
        <v>-0.31212103139102965</v>
      </c>
      <c r="H208" s="65">
        <v>1080</v>
      </c>
      <c r="I208" s="12">
        <f t="shared" si="65"/>
        <v>35.18518518518518</v>
      </c>
      <c r="J208" s="56">
        <f t="shared" si="66"/>
        <v>2192.4785185185183</v>
      </c>
      <c r="K208" s="12">
        <f t="shared" si="67"/>
        <v>2258.222874074074</v>
      </c>
      <c r="L208" s="12">
        <f t="shared" si="68"/>
        <v>2280.137659259259</v>
      </c>
      <c r="M208" s="12">
        <f t="shared" si="69"/>
        <v>2302.0524444444445</v>
      </c>
      <c r="N208" s="12">
        <f t="shared" si="70"/>
        <v>2323.96722962963</v>
      </c>
      <c r="O208" s="12">
        <f t="shared" si="71"/>
        <v>2345.8820148148147</v>
      </c>
      <c r="P208" s="12">
        <f t="shared" si="72"/>
        <v>2367.7968</v>
      </c>
      <c r="Q208" s="12">
        <f t="shared" si="73"/>
        <v>2389.7115851851854</v>
      </c>
      <c r="R208" s="12">
        <f t="shared" si="74"/>
        <v>2411.6263703703708</v>
      </c>
    </row>
    <row r="209" spans="1:18" ht="12.75">
      <c r="A209" s="12" t="s">
        <v>312</v>
      </c>
      <c r="B209" s="12"/>
      <c r="C209" s="12"/>
      <c r="D209" s="53">
        <f t="shared" si="75"/>
        <v>957.3396226415094</v>
      </c>
      <c r="E209" s="54">
        <v>943</v>
      </c>
      <c r="F209" s="53">
        <v>964</v>
      </c>
      <c r="G209" s="55">
        <f t="shared" si="64"/>
        <v>-0.6909105143662373</v>
      </c>
      <c r="H209" s="65">
        <v>2650</v>
      </c>
      <c r="I209" s="12">
        <f t="shared" si="65"/>
        <v>14.339622641509434</v>
      </c>
      <c r="J209" s="56">
        <f t="shared" si="66"/>
        <v>1130.660754716981</v>
      </c>
      <c r="K209" s="12">
        <f t="shared" si="67"/>
        <v>1164.5505773584905</v>
      </c>
      <c r="L209" s="12">
        <f t="shared" si="68"/>
        <v>1175.8471849056602</v>
      </c>
      <c r="M209" s="12">
        <f t="shared" si="69"/>
        <v>1187.1437924528302</v>
      </c>
      <c r="N209" s="12">
        <f t="shared" si="70"/>
        <v>1198.4404</v>
      </c>
      <c r="O209" s="12">
        <f t="shared" si="71"/>
        <v>1209.7370075471697</v>
      </c>
      <c r="P209" s="12">
        <f t="shared" si="72"/>
        <v>1221.0336150943397</v>
      </c>
      <c r="Q209" s="12">
        <f t="shared" si="73"/>
        <v>1232.3302226415094</v>
      </c>
      <c r="R209" s="12">
        <f t="shared" si="74"/>
        <v>1243.6268301886794</v>
      </c>
    </row>
    <row r="210" spans="1:18" ht="12.75">
      <c r="A210" s="12" t="s">
        <v>313</v>
      </c>
      <c r="B210" s="12"/>
      <c r="C210" s="12"/>
      <c r="D210" s="53">
        <f t="shared" si="75"/>
        <v>847.6666666666666</v>
      </c>
      <c r="E210" s="54">
        <v>835</v>
      </c>
      <c r="F210" s="53">
        <v>854</v>
      </c>
      <c r="G210" s="55">
        <f t="shared" si="64"/>
        <v>-0.7416081186573109</v>
      </c>
      <c r="H210" s="65">
        <v>3000</v>
      </c>
      <c r="I210" s="12">
        <f t="shared" si="65"/>
        <v>12.666666666666666</v>
      </c>
      <c r="J210" s="56">
        <f t="shared" si="66"/>
        <v>1001.2466666666666</v>
      </c>
      <c r="K210" s="12">
        <f t="shared" si="67"/>
        <v>1031.2540666666666</v>
      </c>
      <c r="L210" s="12">
        <f t="shared" si="68"/>
        <v>1041.2565333333334</v>
      </c>
      <c r="M210" s="12">
        <f t="shared" si="69"/>
        <v>1051.2589999999998</v>
      </c>
      <c r="N210" s="12">
        <f t="shared" si="70"/>
        <v>1061.2614666666666</v>
      </c>
      <c r="O210" s="12">
        <f t="shared" si="71"/>
        <v>1071.2639333333332</v>
      </c>
      <c r="P210" s="12">
        <f t="shared" si="72"/>
        <v>1081.2664</v>
      </c>
      <c r="Q210" s="12">
        <f t="shared" si="73"/>
        <v>1091.2688666666666</v>
      </c>
      <c r="R210" s="12">
        <f t="shared" si="74"/>
        <v>1101.2713333333334</v>
      </c>
    </row>
    <row r="211" spans="1:18" ht="12.75">
      <c r="A211" s="12" t="s">
        <v>314</v>
      </c>
      <c r="B211" s="12"/>
      <c r="C211" s="12"/>
      <c r="D211" s="53">
        <f t="shared" si="75"/>
        <v>744.063492063492</v>
      </c>
      <c r="E211" s="54">
        <v>732</v>
      </c>
      <c r="F211" s="53">
        <v>748</v>
      </c>
      <c r="G211" s="55">
        <f t="shared" si="64"/>
        <v>-0.5262711145064145</v>
      </c>
      <c r="H211" s="65">
        <v>3150</v>
      </c>
      <c r="I211" s="12">
        <f t="shared" si="65"/>
        <v>12.063492063492063</v>
      </c>
      <c r="J211" s="56">
        <f t="shared" si="66"/>
        <v>878.9949206349206</v>
      </c>
      <c r="K211" s="12">
        <f t="shared" si="67"/>
        <v>905.3347682539682</v>
      </c>
      <c r="L211" s="12">
        <f t="shared" si="68"/>
        <v>914.1147174603174</v>
      </c>
      <c r="M211" s="12">
        <f t="shared" si="69"/>
        <v>922.8946666666666</v>
      </c>
      <c r="N211" s="12">
        <f t="shared" si="70"/>
        <v>931.6746158730158</v>
      </c>
      <c r="O211" s="12">
        <f t="shared" si="71"/>
        <v>940.454565079365</v>
      </c>
      <c r="P211" s="12">
        <f t="shared" si="72"/>
        <v>949.2345142857142</v>
      </c>
      <c r="Q211" s="12">
        <f t="shared" si="73"/>
        <v>958.0144634920636</v>
      </c>
      <c r="R211" s="12">
        <f t="shared" si="74"/>
        <v>966.7944126984128</v>
      </c>
    </row>
    <row r="212" spans="1:18" ht="12.75">
      <c r="A212" s="12" t="s">
        <v>315</v>
      </c>
      <c r="B212" s="12"/>
      <c r="C212" s="12"/>
      <c r="D212" s="53">
        <f t="shared" si="75"/>
        <v>571.7435897435897</v>
      </c>
      <c r="E212" s="54">
        <v>562</v>
      </c>
      <c r="F212" s="53">
        <v>575</v>
      </c>
      <c r="G212" s="55">
        <f t="shared" si="64"/>
        <v>-0.5663322185061475</v>
      </c>
      <c r="H212" s="65">
        <v>3900</v>
      </c>
      <c r="I212" s="12">
        <f t="shared" si="65"/>
        <v>9.743589743589743</v>
      </c>
      <c r="J212" s="56">
        <f t="shared" si="66"/>
        <v>675.6574358974358</v>
      </c>
      <c r="K212" s="12">
        <f t="shared" si="67"/>
        <v>695.8971589743588</v>
      </c>
      <c r="L212" s="12">
        <f t="shared" si="68"/>
        <v>702.6437333333333</v>
      </c>
      <c r="M212" s="12">
        <f t="shared" si="69"/>
        <v>709.3903076923076</v>
      </c>
      <c r="N212" s="12">
        <f t="shared" si="70"/>
        <v>716.1368820512821</v>
      </c>
      <c r="O212" s="12">
        <f t="shared" si="71"/>
        <v>722.8834564102564</v>
      </c>
      <c r="P212" s="12">
        <f t="shared" si="72"/>
        <v>729.6300307692308</v>
      </c>
      <c r="Q212" s="12">
        <f t="shared" si="73"/>
        <v>736.376605128205</v>
      </c>
      <c r="R212" s="12">
        <f t="shared" si="74"/>
        <v>743.1231794871795</v>
      </c>
    </row>
    <row r="213" spans="1:18" ht="12.75">
      <c r="A213" s="12" t="s">
        <v>316</v>
      </c>
      <c r="B213" s="12"/>
      <c r="C213" s="12"/>
      <c r="D213" s="53">
        <f t="shared" si="75"/>
        <v>515.0851063829788</v>
      </c>
      <c r="E213" s="54">
        <v>507</v>
      </c>
      <c r="F213" s="53">
        <v>518</v>
      </c>
      <c r="G213" s="55">
        <f t="shared" si="64"/>
        <v>-0.5627207754867243</v>
      </c>
      <c r="H213" s="65">
        <v>4700</v>
      </c>
      <c r="I213" s="12">
        <f t="shared" si="65"/>
        <v>8.085106382978724</v>
      </c>
      <c r="J213" s="56">
        <f t="shared" si="66"/>
        <v>608.8004255319149</v>
      </c>
      <c r="K213" s="12">
        <f t="shared" si="67"/>
        <v>627.0344382978724</v>
      </c>
      <c r="L213" s="12">
        <f t="shared" si="68"/>
        <v>633.1124425531916</v>
      </c>
      <c r="M213" s="12">
        <f t="shared" si="69"/>
        <v>639.1904468085106</v>
      </c>
      <c r="N213" s="12">
        <f t="shared" si="70"/>
        <v>645.2684510638298</v>
      </c>
      <c r="O213" s="12">
        <f t="shared" si="71"/>
        <v>651.346455319149</v>
      </c>
      <c r="P213" s="12">
        <f t="shared" si="72"/>
        <v>657.4244595744682</v>
      </c>
      <c r="Q213" s="12">
        <f t="shared" si="73"/>
        <v>663.5024638297873</v>
      </c>
      <c r="R213" s="12">
        <f t="shared" si="74"/>
        <v>669.5804680851065</v>
      </c>
    </row>
    <row r="214" spans="1:18" ht="12.75">
      <c r="A214" s="12" t="s">
        <v>317</v>
      </c>
      <c r="B214" s="12"/>
      <c r="C214" s="12"/>
      <c r="D214" s="53">
        <f t="shared" si="75"/>
        <v>492.4982830980542</v>
      </c>
      <c r="E214" s="54">
        <v>478</v>
      </c>
      <c r="F214" s="53">
        <v>489</v>
      </c>
      <c r="G214" s="55">
        <f t="shared" si="64"/>
        <v>0.7153953165754956</v>
      </c>
      <c r="H214" s="65">
        <v>2621</v>
      </c>
      <c r="I214" s="12">
        <f t="shared" si="65"/>
        <v>14.498283098054177</v>
      </c>
      <c r="J214" s="56">
        <f t="shared" si="66"/>
        <v>582.1479740557039</v>
      </c>
      <c r="K214" s="12">
        <f t="shared" si="67"/>
        <v>599.582413277375</v>
      </c>
      <c r="L214" s="12">
        <f t="shared" si="68"/>
        <v>605.393893017932</v>
      </c>
      <c r="M214" s="12">
        <f t="shared" si="69"/>
        <v>611.205372758489</v>
      </c>
      <c r="N214" s="12">
        <f t="shared" si="70"/>
        <v>617.0168524990462</v>
      </c>
      <c r="O214" s="12">
        <f t="shared" si="71"/>
        <v>622.8283322396032</v>
      </c>
      <c r="P214" s="12">
        <f t="shared" si="72"/>
        <v>628.6398119801603</v>
      </c>
      <c r="Q214" s="12">
        <f t="shared" si="73"/>
        <v>634.4512917207172</v>
      </c>
      <c r="R214" s="12">
        <f t="shared" si="74"/>
        <v>640.2627714612743</v>
      </c>
    </row>
    <row r="215" spans="1:18" ht="12.75">
      <c r="A215" s="12" t="s">
        <v>318</v>
      </c>
      <c r="B215" s="12"/>
      <c r="C215" s="12"/>
      <c r="D215" s="53">
        <f t="shared" si="75"/>
        <v>3536.3513513513512</v>
      </c>
      <c r="E215" s="54">
        <v>3485</v>
      </c>
      <c r="F215" s="53">
        <v>3562</v>
      </c>
      <c r="G215" s="55">
        <f t="shared" si="64"/>
        <v>-0.7200631288222468</v>
      </c>
      <c r="H215" s="65">
        <v>740</v>
      </c>
      <c r="I215" s="12">
        <f t="shared" si="65"/>
        <v>51.351351351351354</v>
      </c>
      <c r="J215" s="56">
        <f t="shared" si="66"/>
        <v>4173.894594594594</v>
      </c>
      <c r="K215" s="12">
        <f t="shared" si="67"/>
        <v>4299.081432432432</v>
      </c>
      <c r="L215" s="12">
        <f t="shared" si="68"/>
        <v>4340.810378378378</v>
      </c>
      <c r="M215" s="12">
        <f t="shared" si="69"/>
        <v>4382.539324324324</v>
      </c>
      <c r="N215" s="12">
        <f t="shared" si="70"/>
        <v>4424.26827027027</v>
      </c>
      <c r="O215" s="12">
        <f t="shared" si="71"/>
        <v>4465.997216216216</v>
      </c>
      <c r="P215" s="12">
        <f t="shared" si="72"/>
        <v>4507.726162162162</v>
      </c>
      <c r="Q215" s="12">
        <f t="shared" si="73"/>
        <v>4549.455108108108</v>
      </c>
      <c r="R215" s="12">
        <f t="shared" si="74"/>
        <v>4591.184054054054</v>
      </c>
    </row>
    <row r="216" spans="1:18" ht="12.75">
      <c r="A216" s="12" t="s">
        <v>319</v>
      </c>
      <c r="B216" s="12"/>
      <c r="C216" s="12"/>
      <c r="D216" s="53">
        <f t="shared" si="75"/>
        <v>4157.625766871166</v>
      </c>
      <c r="E216" s="54">
        <v>4111</v>
      </c>
      <c r="F216" s="53">
        <v>4202</v>
      </c>
      <c r="G216" s="55">
        <f t="shared" si="64"/>
        <v>-1.0560264904529788</v>
      </c>
      <c r="H216" s="65">
        <v>815</v>
      </c>
      <c r="I216" s="12">
        <f t="shared" si="65"/>
        <v>46.625766871165645</v>
      </c>
      <c r="J216" s="56">
        <f t="shared" si="66"/>
        <v>4906.998404907976</v>
      </c>
      <c r="K216" s="12">
        <f t="shared" si="67"/>
        <v>5054.178357055215</v>
      </c>
      <c r="L216" s="12">
        <f t="shared" si="68"/>
        <v>5103.238341104295</v>
      </c>
      <c r="M216" s="12">
        <f t="shared" si="69"/>
        <v>5152.298325153374</v>
      </c>
      <c r="N216" s="12">
        <f t="shared" si="70"/>
        <v>5201.358309202455</v>
      </c>
      <c r="O216" s="12">
        <f t="shared" si="71"/>
        <v>5250.418293251534</v>
      </c>
      <c r="P216" s="12">
        <f t="shared" si="72"/>
        <v>5299.4782773006145</v>
      </c>
      <c r="Q216" s="12">
        <f t="shared" si="73"/>
        <v>5348.538261349693</v>
      </c>
      <c r="R216" s="12">
        <f t="shared" si="74"/>
        <v>5397.5982453987735</v>
      </c>
    </row>
    <row r="217" spans="1:18" ht="12.75">
      <c r="A217" s="25" t="s">
        <v>320</v>
      </c>
      <c r="B217" s="12"/>
      <c r="C217" s="12"/>
      <c r="D217" s="53" t="e">
        <f t="shared" si="75"/>
        <v>#DIV/0!</v>
      </c>
      <c r="E217" s="54">
        <v>3432</v>
      </c>
      <c r="F217" s="53">
        <v>3509</v>
      </c>
      <c r="G217" s="55" t="e">
        <f t="shared" si="64"/>
        <v>#DIV/0!</v>
      </c>
      <c r="H217" s="65"/>
      <c r="I217" s="12" t="e">
        <f t="shared" si="65"/>
        <v>#DIV/0!</v>
      </c>
      <c r="J217" s="56" t="e">
        <f t="shared" si="66"/>
        <v>#DIV/0!</v>
      </c>
      <c r="K217" s="12" t="e">
        <f t="shared" si="67"/>
        <v>#DIV/0!</v>
      </c>
      <c r="L217" s="12" t="e">
        <f t="shared" si="68"/>
        <v>#DIV/0!</v>
      </c>
      <c r="M217" s="12" t="e">
        <f t="shared" si="69"/>
        <v>#DIV/0!</v>
      </c>
      <c r="N217" s="12" t="e">
        <f t="shared" si="70"/>
        <v>#DIV/0!</v>
      </c>
      <c r="O217" s="12" t="e">
        <f t="shared" si="71"/>
        <v>#DIV/0!</v>
      </c>
      <c r="P217" s="12" t="e">
        <f t="shared" si="72"/>
        <v>#DIV/0!</v>
      </c>
      <c r="Q217" s="12" t="e">
        <f t="shared" si="73"/>
        <v>#DIV/0!</v>
      </c>
      <c r="R217" s="12" t="e">
        <f t="shared" si="74"/>
        <v>#DIV/0!</v>
      </c>
    </row>
    <row r="218" spans="1:18" ht="12.75">
      <c r="A218" s="12" t="s">
        <v>321</v>
      </c>
      <c r="B218" s="12"/>
      <c r="C218" s="12"/>
      <c r="D218" s="53">
        <f t="shared" si="75"/>
        <v>2205.4573643410854</v>
      </c>
      <c r="E218" s="54">
        <v>2176</v>
      </c>
      <c r="F218" s="53">
        <v>2224</v>
      </c>
      <c r="G218" s="55">
        <f t="shared" si="64"/>
        <v>-0.8337516033684551</v>
      </c>
      <c r="H218" s="65">
        <v>1290</v>
      </c>
      <c r="I218" s="12">
        <f t="shared" si="65"/>
        <v>29.45736434108527</v>
      </c>
      <c r="J218" s="56">
        <f t="shared" si="66"/>
        <v>2603.4396899224807</v>
      </c>
      <c r="K218" s="12">
        <f t="shared" si="67"/>
        <v>2681.512880620155</v>
      </c>
      <c r="L218" s="12">
        <f t="shared" si="68"/>
        <v>2707.53727751938</v>
      </c>
      <c r="M218" s="12">
        <f t="shared" si="69"/>
        <v>2733.561674418605</v>
      </c>
      <c r="N218" s="12">
        <f t="shared" si="70"/>
        <v>2759.5860713178295</v>
      </c>
      <c r="O218" s="12">
        <f t="shared" si="71"/>
        <v>2785.6104682170544</v>
      </c>
      <c r="P218" s="12">
        <f t="shared" si="72"/>
        <v>2811.6348651162793</v>
      </c>
      <c r="Q218" s="12">
        <f t="shared" si="73"/>
        <v>2837.659262015504</v>
      </c>
      <c r="R218" s="12">
        <f t="shared" si="74"/>
        <v>2863.6836589147288</v>
      </c>
    </row>
    <row r="219" spans="1:18" ht="12.75">
      <c r="A219" s="13" t="s">
        <v>322</v>
      </c>
      <c r="B219" s="12"/>
      <c r="C219" s="12"/>
      <c r="D219" s="53" t="e">
        <f t="shared" si="75"/>
        <v>#DIV/0!</v>
      </c>
      <c r="E219" s="54">
        <v>3126</v>
      </c>
      <c r="F219" s="53">
        <v>3195</v>
      </c>
      <c r="G219" s="55" t="e">
        <f t="shared" si="64"/>
        <v>#DIV/0!</v>
      </c>
      <c r="H219" s="65"/>
      <c r="I219" s="12" t="e">
        <f t="shared" si="65"/>
        <v>#DIV/0!</v>
      </c>
      <c r="J219" s="56" t="e">
        <f t="shared" si="66"/>
        <v>#DIV/0!</v>
      </c>
      <c r="K219" s="12" t="e">
        <f t="shared" si="67"/>
        <v>#DIV/0!</v>
      </c>
      <c r="L219" s="12" t="e">
        <f t="shared" si="68"/>
        <v>#DIV/0!</v>
      </c>
      <c r="M219" s="12" t="e">
        <f t="shared" si="69"/>
        <v>#DIV/0!</v>
      </c>
      <c r="N219" s="12" t="e">
        <f t="shared" si="70"/>
        <v>#DIV/0!</v>
      </c>
      <c r="O219" s="12" t="e">
        <f t="shared" si="71"/>
        <v>#DIV/0!</v>
      </c>
      <c r="P219" s="12" t="e">
        <f t="shared" si="72"/>
        <v>#DIV/0!</v>
      </c>
      <c r="Q219" s="12" t="e">
        <f t="shared" si="73"/>
        <v>#DIV/0!</v>
      </c>
      <c r="R219" s="12" t="e">
        <f t="shared" si="74"/>
        <v>#DIV/0!</v>
      </c>
    </row>
    <row r="220" spans="1:18" ht="12.75">
      <c r="A220" s="12" t="s">
        <v>323</v>
      </c>
      <c r="B220" s="12"/>
      <c r="C220" s="12"/>
      <c r="D220" s="53">
        <f t="shared" si="75"/>
        <v>1920.0076335877864</v>
      </c>
      <c r="E220" s="54">
        <v>1891</v>
      </c>
      <c r="F220" s="53">
        <v>1933</v>
      </c>
      <c r="G220" s="55">
        <f t="shared" si="64"/>
        <v>-0.672134837672715</v>
      </c>
      <c r="H220" s="65">
        <v>1310</v>
      </c>
      <c r="I220" s="12">
        <f t="shared" si="65"/>
        <v>29.00763358778626</v>
      </c>
      <c r="J220" s="56">
        <f t="shared" si="66"/>
        <v>2266.6090076335877</v>
      </c>
      <c r="K220" s="12">
        <f t="shared" si="67"/>
        <v>2334.5772778625956</v>
      </c>
      <c r="L220" s="12">
        <f t="shared" si="68"/>
        <v>2357.233367938931</v>
      </c>
      <c r="M220" s="12">
        <f t="shared" si="69"/>
        <v>2379.8894580152673</v>
      </c>
      <c r="N220" s="12">
        <f t="shared" si="70"/>
        <v>2402.545548091603</v>
      </c>
      <c r="O220" s="12">
        <f t="shared" si="71"/>
        <v>2425.201638167939</v>
      </c>
      <c r="P220" s="12">
        <f t="shared" si="72"/>
        <v>2447.8577282442748</v>
      </c>
      <c r="Q220" s="12">
        <f t="shared" si="73"/>
        <v>2470.513818320611</v>
      </c>
      <c r="R220" s="12">
        <f t="shared" si="74"/>
        <v>2493.1699083969465</v>
      </c>
    </row>
    <row r="221" spans="1:18" ht="12.75">
      <c r="A221" s="13" t="s">
        <v>324</v>
      </c>
      <c r="B221" s="12"/>
      <c r="C221" s="12"/>
      <c r="D221" s="53">
        <f t="shared" si="75"/>
        <v>2547.185185185185</v>
      </c>
      <c r="E221" s="54">
        <v>2512</v>
      </c>
      <c r="F221" s="53">
        <v>2568</v>
      </c>
      <c r="G221" s="55">
        <f t="shared" si="64"/>
        <v>-0.8105457482404574</v>
      </c>
      <c r="H221" s="65">
        <v>1080</v>
      </c>
      <c r="I221" s="12">
        <f t="shared" si="65"/>
        <v>35.18518518518518</v>
      </c>
      <c r="J221" s="56">
        <f t="shared" si="66"/>
        <v>3006.6785185185186</v>
      </c>
      <c r="K221" s="12">
        <f t="shared" si="67"/>
        <v>3096.848874074074</v>
      </c>
      <c r="L221" s="12">
        <f t="shared" si="68"/>
        <v>3126.905659259259</v>
      </c>
      <c r="M221" s="12">
        <f t="shared" si="69"/>
        <v>3156.9624444444444</v>
      </c>
      <c r="N221" s="12">
        <f t="shared" si="70"/>
        <v>3187.0192296296295</v>
      </c>
      <c r="O221" s="12">
        <f t="shared" si="71"/>
        <v>3217.076014814815</v>
      </c>
      <c r="P221" s="12">
        <f t="shared" si="72"/>
        <v>3247.1328</v>
      </c>
      <c r="Q221" s="12">
        <f t="shared" si="73"/>
        <v>3277.1895851851855</v>
      </c>
      <c r="R221" s="12">
        <f t="shared" si="74"/>
        <v>3307.24637037037</v>
      </c>
    </row>
    <row r="222" spans="1:18" ht="12.75">
      <c r="A222" s="12" t="s">
        <v>325</v>
      </c>
      <c r="B222" s="12"/>
      <c r="C222" s="12"/>
      <c r="D222" s="53">
        <f t="shared" si="75"/>
        <v>1288.0152671755725</v>
      </c>
      <c r="E222" s="54">
        <v>1230</v>
      </c>
      <c r="F222" s="53">
        <v>1258</v>
      </c>
      <c r="G222" s="55">
        <f t="shared" si="64"/>
        <v>2.3859512858165743</v>
      </c>
      <c r="H222" s="65">
        <v>655</v>
      </c>
      <c r="I222" s="12">
        <f t="shared" si="65"/>
        <v>58.01526717557252</v>
      </c>
      <c r="J222" s="56">
        <f t="shared" si="66"/>
        <v>1520.8580152671755</v>
      </c>
      <c r="K222" s="12">
        <f t="shared" si="67"/>
        <v>1566.4537557251908</v>
      </c>
      <c r="L222" s="12">
        <f t="shared" si="68"/>
        <v>1581.6523358778627</v>
      </c>
      <c r="M222" s="12">
        <f t="shared" si="69"/>
        <v>1596.8509160305343</v>
      </c>
      <c r="N222" s="12">
        <f t="shared" si="70"/>
        <v>1612.049496183206</v>
      </c>
      <c r="O222" s="12">
        <f t="shared" si="71"/>
        <v>1627.2480763358778</v>
      </c>
      <c r="P222" s="12">
        <f t="shared" si="72"/>
        <v>1642.4466564885495</v>
      </c>
      <c r="Q222" s="12">
        <f t="shared" si="73"/>
        <v>1657.6452366412216</v>
      </c>
      <c r="R222" s="12">
        <f t="shared" si="74"/>
        <v>1672.8438167938932</v>
      </c>
    </row>
    <row r="223" spans="1:18" ht="12.75">
      <c r="A223" s="13" t="s">
        <v>326</v>
      </c>
      <c r="B223" s="12"/>
      <c r="C223" s="12"/>
      <c r="D223" s="53" t="e">
        <f t="shared" si="75"/>
        <v>#DIV/0!</v>
      </c>
      <c r="E223" s="54">
        <v>1101</v>
      </c>
      <c r="F223" s="53">
        <v>1126</v>
      </c>
      <c r="G223" s="55" t="e">
        <f t="shared" si="64"/>
        <v>#DIV/0!</v>
      </c>
      <c r="H223" s="65"/>
      <c r="I223" s="12" t="e">
        <f t="shared" si="65"/>
        <v>#DIV/0!</v>
      </c>
      <c r="J223" s="56" t="e">
        <f t="shared" si="66"/>
        <v>#DIV/0!</v>
      </c>
      <c r="K223" s="12" t="e">
        <f t="shared" si="67"/>
        <v>#DIV/0!</v>
      </c>
      <c r="L223" s="12" t="e">
        <f t="shared" si="68"/>
        <v>#DIV/0!</v>
      </c>
      <c r="M223" s="12" t="e">
        <f t="shared" si="69"/>
        <v>#DIV/0!</v>
      </c>
      <c r="N223" s="12" t="e">
        <f t="shared" si="70"/>
        <v>#DIV/0!</v>
      </c>
      <c r="O223" s="12" t="e">
        <f t="shared" si="71"/>
        <v>#DIV/0!</v>
      </c>
      <c r="P223" s="12" t="e">
        <f t="shared" si="72"/>
        <v>#DIV/0!</v>
      </c>
      <c r="Q223" s="12" t="e">
        <f t="shared" si="73"/>
        <v>#DIV/0!</v>
      </c>
      <c r="R223" s="12" t="e">
        <f t="shared" si="74"/>
        <v>#DIV/0!</v>
      </c>
    </row>
    <row r="224" spans="1:18" ht="12.75">
      <c r="A224" s="12" t="s">
        <v>327</v>
      </c>
      <c r="B224" s="12"/>
      <c r="C224" s="12"/>
      <c r="D224" s="53">
        <f t="shared" si="75"/>
        <v>2368.6349206349205</v>
      </c>
      <c r="E224" s="54">
        <v>2248</v>
      </c>
      <c r="F224" s="53">
        <v>2298</v>
      </c>
      <c r="G224" s="55">
        <f t="shared" si="64"/>
        <v>3.073756337463905</v>
      </c>
      <c r="H224" s="65">
        <v>315</v>
      </c>
      <c r="I224" s="12">
        <f t="shared" si="65"/>
        <v>120.63492063492063</v>
      </c>
      <c r="J224" s="56">
        <f t="shared" si="66"/>
        <v>2795.989206349206</v>
      </c>
      <c r="K224" s="12">
        <f t="shared" si="67"/>
        <v>2879.8388825396823</v>
      </c>
      <c r="L224" s="12">
        <f t="shared" si="68"/>
        <v>2907.7887746031743</v>
      </c>
      <c r="M224" s="12">
        <f t="shared" si="69"/>
        <v>2935.7386666666666</v>
      </c>
      <c r="N224" s="12">
        <f t="shared" si="70"/>
        <v>2963.6885587301585</v>
      </c>
      <c r="O224" s="12">
        <f t="shared" si="71"/>
        <v>2991.6384507936505</v>
      </c>
      <c r="P224" s="12">
        <f t="shared" si="72"/>
        <v>3019.588342857143</v>
      </c>
      <c r="Q224" s="12">
        <f t="shared" si="73"/>
        <v>3047.5382349206347</v>
      </c>
      <c r="R224" s="12">
        <f t="shared" si="74"/>
        <v>3075.4881269841267</v>
      </c>
    </row>
    <row r="225" spans="1:18" ht="12.75">
      <c r="A225" s="12" t="s">
        <v>328</v>
      </c>
      <c r="B225" s="12"/>
      <c r="C225" s="12"/>
      <c r="D225" s="53">
        <f t="shared" si="75"/>
        <v>1087.2727272727273</v>
      </c>
      <c r="E225" s="54">
        <v>1070</v>
      </c>
      <c r="F225" s="53">
        <v>1094</v>
      </c>
      <c r="G225" s="55">
        <f t="shared" si="64"/>
        <v>-0.6149243809207263</v>
      </c>
      <c r="H225" s="65">
        <v>2200</v>
      </c>
      <c r="I225" s="12">
        <f t="shared" si="65"/>
        <v>17.272727272727273</v>
      </c>
      <c r="J225" s="56">
        <f t="shared" si="66"/>
        <v>1283.9818181818182</v>
      </c>
      <c r="K225" s="12">
        <f t="shared" si="67"/>
        <v>1322.4712727272727</v>
      </c>
      <c r="L225" s="12">
        <f t="shared" si="68"/>
        <v>1335.3010909090908</v>
      </c>
      <c r="M225" s="12">
        <f t="shared" si="69"/>
        <v>1348.1309090909092</v>
      </c>
      <c r="N225" s="12">
        <f t="shared" si="70"/>
        <v>1360.9607272727271</v>
      </c>
      <c r="O225" s="12">
        <f t="shared" si="71"/>
        <v>1373.7905454545455</v>
      </c>
      <c r="P225" s="12">
        <f t="shared" si="72"/>
        <v>1386.6203636363637</v>
      </c>
      <c r="Q225" s="12">
        <f t="shared" si="73"/>
        <v>1399.4501818181818</v>
      </c>
      <c r="R225" s="12">
        <f t="shared" si="74"/>
        <v>1412.28</v>
      </c>
    </row>
    <row r="226" spans="1:18" ht="12.75">
      <c r="A226" s="12" t="s">
        <v>329</v>
      </c>
      <c r="B226" s="12"/>
      <c r="C226" s="12"/>
      <c r="D226" s="53">
        <f t="shared" si="75"/>
        <v>916.3436293436293</v>
      </c>
      <c r="E226" s="54">
        <v>887</v>
      </c>
      <c r="F226" s="53">
        <v>907</v>
      </c>
      <c r="G226" s="55">
        <f t="shared" si="64"/>
        <v>1.030168615615139</v>
      </c>
      <c r="H226" s="65">
        <v>1295</v>
      </c>
      <c r="I226" s="12">
        <f t="shared" si="65"/>
        <v>29.343629343629345</v>
      </c>
      <c r="J226" s="56">
        <f t="shared" si="66"/>
        <v>1082.2854826254825</v>
      </c>
      <c r="K226" s="12">
        <f t="shared" si="67"/>
        <v>1114.7240471042471</v>
      </c>
      <c r="L226" s="12">
        <f t="shared" si="68"/>
        <v>1125.536901930502</v>
      </c>
      <c r="M226" s="12">
        <f t="shared" si="69"/>
        <v>1136.3497567567567</v>
      </c>
      <c r="N226" s="12">
        <f t="shared" si="70"/>
        <v>1147.1626115830115</v>
      </c>
      <c r="O226" s="12">
        <f t="shared" si="71"/>
        <v>1157.9754664092663</v>
      </c>
      <c r="P226" s="12">
        <f t="shared" si="72"/>
        <v>1168.7883212355214</v>
      </c>
      <c r="Q226" s="12">
        <f t="shared" si="73"/>
        <v>1179.601176061776</v>
      </c>
      <c r="R226" s="12">
        <f t="shared" si="74"/>
        <v>1190.414030888031</v>
      </c>
    </row>
    <row r="227" spans="1:18" ht="12.75">
      <c r="A227" s="12" t="s">
        <v>330</v>
      </c>
      <c r="B227" s="12"/>
      <c r="C227" s="12"/>
      <c r="D227" s="53">
        <f t="shared" si="75"/>
        <v>1648.7142857142858</v>
      </c>
      <c r="E227" s="54">
        <v>1627</v>
      </c>
      <c r="F227" s="53">
        <v>1663</v>
      </c>
      <c r="G227" s="55">
        <f t="shared" si="64"/>
        <v>-0.8590327291469748</v>
      </c>
      <c r="H227" s="65">
        <v>1750</v>
      </c>
      <c r="I227" s="12">
        <f t="shared" si="65"/>
        <v>21.714285714285715</v>
      </c>
      <c r="J227" s="56">
        <f t="shared" si="66"/>
        <v>1946.482857142857</v>
      </c>
      <c r="K227" s="12">
        <f t="shared" si="67"/>
        <v>2004.8473428571428</v>
      </c>
      <c r="L227" s="12">
        <f t="shared" si="68"/>
        <v>2024.3021714285715</v>
      </c>
      <c r="M227" s="12">
        <f t="shared" si="69"/>
        <v>2043.757</v>
      </c>
      <c r="N227" s="12">
        <f t="shared" si="70"/>
        <v>2063.2118285714287</v>
      </c>
      <c r="O227" s="12">
        <f t="shared" si="71"/>
        <v>2082.6666571428573</v>
      </c>
      <c r="P227" s="12">
        <f t="shared" si="72"/>
        <v>2102.121485714286</v>
      </c>
      <c r="Q227" s="12">
        <f t="shared" si="73"/>
        <v>2121.5763142857145</v>
      </c>
      <c r="R227" s="12">
        <f t="shared" si="74"/>
        <v>2141.031142857143</v>
      </c>
    </row>
    <row r="228" spans="1:18" ht="12.75">
      <c r="A228" s="25" t="s">
        <v>331</v>
      </c>
      <c r="B228" s="12"/>
      <c r="C228" s="12"/>
      <c r="D228" s="53">
        <f t="shared" si="75"/>
        <v>803.5</v>
      </c>
      <c r="E228" s="54">
        <v>794</v>
      </c>
      <c r="F228" s="53">
        <v>812</v>
      </c>
      <c r="G228" s="55">
        <f t="shared" si="64"/>
        <v>-1.0467980295566548</v>
      </c>
      <c r="H228" s="65">
        <v>4000</v>
      </c>
      <c r="I228" s="12">
        <f t="shared" si="65"/>
        <v>9.5</v>
      </c>
      <c r="J228" s="56">
        <f t="shared" si="66"/>
        <v>949.13</v>
      </c>
      <c r="K228" s="12">
        <f t="shared" si="67"/>
        <v>977.5739</v>
      </c>
      <c r="L228" s="12">
        <f t="shared" si="68"/>
        <v>987.0551999999999</v>
      </c>
      <c r="M228" s="12">
        <f t="shared" si="69"/>
        <v>996.5365</v>
      </c>
      <c r="N228" s="12">
        <f t="shared" si="70"/>
        <v>1006.0178</v>
      </c>
      <c r="O228" s="12">
        <f t="shared" si="71"/>
        <v>1015.4991</v>
      </c>
      <c r="P228" s="12">
        <f t="shared" si="72"/>
        <v>1024.9804</v>
      </c>
      <c r="Q228" s="12">
        <f t="shared" si="73"/>
        <v>1034.4617</v>
      </c>
      <c r="R228" s="12">
        <f t="shared" si="74"/>
        <v>1043.943</v>
      </c>
    </row>
    <row r="229" spans="1:18" ht="12.75">
      <c r="A229" s="12" t="s">
        <v>332</v>
      </c>
      <c r="B229" s="12"/>
      <c r="C229" s="12"/>
      <c r="D229" s="53">
        <f t="shared" si="75"/>
        <v>557.7099950763171</v>
      </c>
      <c r="E229" s="54">
        <v>539</v>
      </c>
      <c r="F229" s="53">
        <v>551</v>
      </c>
      <c r="G229" s="55">
        <f t="shared" si="64"/>
        <v>1.2177849503297864</v>
      </c>
      <c r="H229" s="65">
        <v>2031</v>
      </c>
      <c r="I229" s="12">
        <f t="shared" si="65"/>
        <v>18.709995076317085</v>
      </c>
      <c r="J229" s="56">
        <f t="shared" si="66"/>
        <v>659.0977941900542</v>
      </c>
      <c r="K229" s="12">
        <f t="shared" si="67"/>
        <v>678.8407280157559</v>
      </c>
      <c r="L229" s="12">
        <f t="shared" si="68"/>
        <v>685.4217059576563</v>
      </c>
      <c r="M229" s="12">
        <f t="shared" si="69"/>
        <v>692.0026838995569</v>
      </c>
      <c r="N229" s="12">
        <f t="shared" si="70"/>
        <v>698.5836618414575</v>
      </c>
      <c r="O229" s="12">
        <f t="shared" si="71"/>
        <v>705.164639783358</v>
      </c>
      <c r="P229" s="12">
        <f t="shared" si="72"/>
        <v>711.7456177252585</v>
      </c>
      <c r="Q229" s="12">
        <f t="shared" si="73"/>
        <v>718.326595667159</v>
      </c>
      <c r="R229" s="12">
        <f t="shared" si="74"/>
        <v>724.9075736090597</v>
      </c>
    </row>
    <row r="230" spans="1:18" ht="12.75">
      <c r="A230" s="12" t="s">
        <v>333</v>
      </c>
      <c r="B230" s="12"/>
      <c r="C230" s="12"/>
      <c r="D230" s="53">
        <f t="shared" si="75"/>
        <v>524.2777777777778</v>
      </c>
      <c r="E230" s="54">
        <v>519</v>
      </c>
      <c r="F230" s="53">
        <v>531</v>
      </c>
      <c r="G230" s="55">
        <f t="shared" si="64"/>
        <v>-1.2659552207574762</v>
      </c>
      <c r="H230" s="65">
        <v>7200</v>
      </c>
      <c r="I230" s="12">
        <f t="shared" si="65"/>
        <v>5.277777777777778</v>
      </c>
      <c r="J230" s="56">
        <f t="shared" si="66"/>
        <v>619.6477777777778</v>
      </c>
      <c r="K230" s="12">
        <f t="shared" si="67"/>
        <v>638.2072111111112</v>
      </c>
      <c r="L230" s="12">
        <f t="shared" si="68"/>
        <v>644.3936888888888</v>
      </c>
      <c r="M230" s="12">
        <f t="shared" si="69"/>
        <v>650.5801666666667</v>
      </c>
      <c r="N230" s="12">
        <f t="shared" si="70"/>
        <v>656.7666444444445</v>
      </c>
      <c r="O230" s="12">
        <f t="shared" si="71"/>
        <v>662.9531222222223</v>
      </c>
      <c r="P230" s="12">
        <f t="shared" si="72"/>
        <v>669.1396000000001</v>
      </c>
      <c r="Q230" s="12">
        <f t="shared" si="73"/>
        <v>675.3260777777779</v>
      </c>
      <c r="R230" s="12">
        <f t="shared" si="74"/>
        <v>681.5125555555557</v>
      </c>
    </row>
    <row r="231" spans="1:18" ht="12.75">
      <c r="A231" s="25" t="s">
        <v>334</v>
      </c>
      <c r="B231" s="12"/>
      <c r="C231" s="12"/>
      <c r="D231" s="53" t="e">
        <f t="shared" si="75"/>
        <v>#DIV/0!</v>
      </c>
      <c r="E231" s="54">
        <v>509</v>
      </c>
      <c r="F231" s="53">
        <v>520</v>
      </c>
      <c r="G231" s="55" t="e">
        <f t="shared" si="64"/>
        <v>#DIV/0!</v>
      </c>
      <c r="H231" s="65"/>
      <c r="I231" s="12" t="e">
        <f t="shared" si="65"/>
        <v>#DIV/0!</v>
      </c>
      <c r="J231" s="56" t="e">
        <f t="shared" si="66"/>
        <v>#DIV/0!</v>
      </c>
      <c r="K231" s="12" t="e">
        <f t="shared" si="67"/>
        <v>#DIV/0!</v>
      </c>
      <c r="L231" s="12" t="e">
        <f t="shared" si="68"/>
        <v>#DIV/0!</v>
      </c>
      <c r="M231" s="12" t="e">
        <f t="shared" si="69"/>
        <v>#DIV/0!</v>
      </c>
      <c r="N231" s="12" t="e">
        <f t="shared" si="70"/>
        <v>#DIV/0!</v>
      </c>
      <c r="O231" s="12" t="e">
        <f t="shared" si="71"/>
        <v>#DIV/0!</v>
      </c>
      <c r="P231" s="12" t="e">
        <f t="shared" si="72"/>
        <v>#DIV/0!</v>
      </c>
      <c r="Q231" s="12" t="e">
        <f t="shared" si="73"/>
        <v>#DIV/0!</v>
      </c>
      <c r="R231" s="12" t="e">
        <f t="shared" si="74"/>
        <v>#DIV/0!</v>
      </c>
    </row>
    <row r="232" spans="1:18" ht="12.75">
      <c r="A232" s="12" t="s">
        <v>335</v>
      </c>
      <c r="B232" s="12"/>
      <c r="C232" s="12"/>
      <c r="D232" s="53">
        <f t="shared" si="75"/>
        <v>229.6206896551724</v>
      </c>
      <c r="E232" s="54">
        <v>227</v>
      </c>
      <c r="F232" s="53">
        <v>232</v>
      </c>
      <c r="G232" s="55">
        <f aca="true" t="shared" si="76" ref="G232:G258">D232*100/F232-100</f>
        <v>-1.0255648038049827</v>
      </c>
      <c r="H232" s="65">
        <v>14500</v>
      </c>
      <c r="I232" s="12">
        <f aca="true" t="shared" si="77" ref="I232:I258">I$5/H232</f>
        <v>2.6206896551724137</v>
      </c>
      <c r="J232" s="56">
        <f aca="true" t="shared" si="78" ref="J232:J258">D232*1.18+1</f>
        <v>271.95241379310346</v>
      </c>
      <c r="K232" s="12">
        <f aca="true" t="shared" si="79" ref="K232:K258">D232*1.03*1.18+1</f>
        <v>280.0809862068965</v>
      </c>
      <c r="L232" s="12">
        <f aca="true" t="shared" si="80" ref="L232:L258">D232*1.04*1.18+1</f>
        <v>282.79051034482757</v>
      </c>
      <c r="M232" s="12">
        <f aca="true" t="shared" si="81" ref="M232:M258">D232*1.05*1.18+1</f>
        <v>285.5000344827586</v>
      </c>
      <c r="N232" s="12">
        <f aca="true" t="shared" si="82" ref="N232:N258">D232*1.06*1.18+1</f>
        <v>288.2095586206897</v>
      </c>
      <c r="O232" s="12">
        <f aca="true" t="shared" si="83" ref="O232:O258">D232*1.07*1.18+1</f>
        <v>290.9190827586207</v>
      </c>
      <c r="P232" s="12">
        <f aca="true" t="shared" si="84" ref="P232:P258">D232*1.08*1.18+1</f>
        <v>293.62860689655173</v>
      </c>
      <c r="Q232" s="12">
        <f aca="true" t="shared" si="85" ref="Q232:Q258">D232*1.09*1.18+1</f>
        <v>296.3381310344828</v>
      </c>
      <c r="R232" s="12">
        <f aca="true" t="shared" si="86" ref="R232:R258">D232*1.1*1.18+1</f>
        <v>299.0476551724138</v>
      </c>
    </row>
    <row r="233" spans="1:18" ht="12.75">
      <c r="A233" s="12" t="s">
        <v>336</v>
      </c>
      <c r="B233" s="12"/>
      <c r="C233" s="12"/>
      <c r="D233" s="53">
        <f t="shared" si="75"/>
        <v>193.77372262773721</v>
      </c>
      <c r="E233" s="54">
        <v>191</v>
      </c>
      <c r="F233" s="53">
        <v>195</v>
      </c>
      <c r="G233" s="55">
        <f t="shared" si="76"/>
        <v>-0.6288601909039926</v>
      </c>
      <c r="H233" s="65">
        <v>13700</v>
      </c>
      <c r="I233" s="12">
        <f t="shared" si="77"/>
        <v>2.7737226277372264</v>
      </c>
      <c r="J233" s="56">
        <f t="shared" si="78"/>
        <v>229.6529927007299</v>
      </c>
      <c r="K233" s="12">
        <f t="shared" si="79"/>
        <v>236.5125824817518</v>
      </c>
      <c r="L233" s="12">
        <f t="shared" si="80"/>
        <v>238.7991124087591</v>
      </c>
      <c r="M233" s="12">
        <f t="shared" si="81"/>
        <v>241.0856423357664</v>
      </c>
      <c r="N233" s="12">
        <f t="shared" si="82"/>
        <v>243.3721722627737</v>
      </c>
      <c r="O233" s="12">
        <f t="shared" si="83"/>
        <v>245.65870218978102</v>
      </c>
      <c r="P233" s="12">
        <f t="shared" si="84"/>
        <v>247.9452321167883</v>
      </c>
      <c r="Q233" s="12">
        <f t="shared" si="85"/>
        <v>250.2317620437956</v>
      </c>
      <c r="R233" s="12">
        <f t="shared" si="86"/>
        <v>252.51829197080292</v>
      </c>
    </row>
    <row r="234" spans="1:18" ht="12.75">
      <c r="A234" s="12" t="s">
        <v>337</v>
      </c>
      <c r="B234" s="12"/>
      <c r="C234" s="12"/>
      <c r="D234" s="53">
        <f t="shared" si="75"/>
        <v>263.1758241758242</v>
      </c>
      <c r="E234" s="54">
        <v>259</v>
      </c>
      <c r="F234" s="53">
        <v>265</v>
      </c>
      <c r="G234" s="55">
        <f t="shared" si="76"/>
        <v>-0.68836823553805</v>
      </c>
      <c r="H234" s="65">
        <v>9100</v>
      </c>
      <c r="I234" s="12">
        <f t="shared" si="77"/>
        <v>4.175824175824176</v>
      </c>
      <c r="J234" s="56">
        <f t="shared" si="78"/>
        <v>311.5474725274725</v>
      </c>
      <c r="K234" s="12">
        <f t="shared" si="79"/>
        <v>320.86389670329675</v>
      </c>
      <c r="L234" s="12">
        <f t="shared" si="80"/>
        <v>323.96937142857143</v>
      </c>
      <c r="M234" s="12">
        <f t="shared" si="81"/>
        <v>327.0748461538462</v>
      </c>
      <c r="N234" s="12">
        <f t="shared" si="82"/>
        <v>330.18032087912087</v>
      </c>
      <c r="O234" s="12">
        <f t="shared" si="83"/>
        <v>333.2857956043956</v>
      </c>
      <c r="P234" s="12">
        <f t="shared" si="84"/>
        <v>336.3912703296703</v>
      </c>
      <c r="Q234" s="12">
        <f t="shared" si="85"/>
        <v>339.4967450549451</v>
      </c>
      <c r="R234" s="12">
        <f t="shared" si="86"/>
        <v>342.6022197802198</v>
      </c>
    </row>
    <row r="235" spans="1:18" ht="12.75">
      <c r="A235" s="12" t="s">
        <v>338</v>
      </c>
      <c r="B235" s="12"/>
      <c r="C235" s="12"/>
      <c r="D235" s="53">
        <f t="shared" si="75"/>
        <v>208.05220883534136</v>
      </c>
      <c r="E235" s="54">
        <v>205</v>
      </c>
      <c r="F235" s="53">
        <v>209</v>
      </c>
      <c r="G235" s="55">
        <f t="shared" si="76"/>
        <v>-0.4534885955304446</v>
      </c>
      <c r="H235" s="65">
        <v>12450</v>
      </c>
      <c r="I235" s="12">
        <f t="shared" si="77"/>
        <v>3.0522088353413657</v>
      </c>
      <c r="J235" s="56">
        <f t="shared" si="78"/>
        <v>246.5016064257028</v>
      </c>
      <c r="K235" s="12">
        <f t="shared" si="79"/>
        <v>253.8666546184739</v>
      </c>
      <c r="L235" s="12">
        <f t="shared" si="80"/>
        <v>256.3216706827309</v>
      </c>
      <c r="M235" s="12">
        <f t="shared" si="81"/>
        <v>258.77668674698793</v>
      </c>
      <c r="N235" s="12">
        <f t="shared" si="82"/>
        <v>261.231702811245</v>
      </c>
      <c r="O235" s="12">
        <f t="shared" si="83"/>
        <v>263.68671887550204</v>
      </c>
      <c r="P235" s="12">
        <f t="shared" si="84"/>
        <v>266.14173493975903</v>
      </c>
      <c r="Q235" s="12">
        <f t="shared" si="85"/>
        <v>268.596751004016</v>
      </c>
      <c r="R235" s="12">
        <f t="shared" si="86"/>
        <v>271.0517670682731</v>
      </c>
    </row>
    <row r="236" spans="1:18" ht="12.75">
      <c r="A236" s="12" t="s">
        <v>339</v>
      </c>
      <c r="B236" s="12"/>
      <c r="C236" s="12"/>
      <c r="D236" s="53">
        <f t="shared" si="75"/>
        <v>175.65217391304347</v>
      </c>
      <c r="E236" s="54">
        <v>174</v>
      </c>
      <c r="F236" s="53">
        <v>178</v>
      </c>
      <c r="G236" s="55">
        <f t="shared" si="76"/>
        <v>-1.3190034196384914</v>
      </c>
      <c r="H236" s="65">
        <v>23000</v>
      </c>
      <c r="I236" s="12">
        <f t="shared" si="77"/>
        <v>1.6521739130434783</v>
      </c>
      <c r="J236" s="56">
        <f t="shared" si="78"/>
        <v>208.2695652173913</v>
      </c>
      <c r="K236" s="12">
        <f t="shared" si="79"/>
        <v>214.48765217391303</v>
      </c>
      <c r="L236" s="12">
        <f t="shared" si="80"/>
        <v>216.56034782608694</v>
      </c>
      <c r="M236" s="12">
        <f t="shared" si="81"/>
        <v>218.63304347826087</v>
      </c>
      <c r="N236" s="12">
        <f t="shared" si="82"/>
        <v>220.70573913043475</v>
      </c>
      <c r="O236" s="12">
        <f t="shared" si="83"/>
        <v>222.77843478260868</v>
      </c>
      <c r="P236" s="12">
        <f t="shared" si="84"/>
        <v>224.85113043478262</v>
      </c>
      <c r="Q236" s="12">
        <f t="shared" si="85"/>
        <v>226.92382608695652</v>
      </c>
      <c r="R236" s="12">
        <f t="shared" si="86"/>
        <v>228.99652173913043</v>
      </c>
    </row>
    <row r="237" spans="1:18" ht="12.75">
      <c r="A237" s="12" t="s">
        <v>340</v>
      </c>
      <c r="B237" s="12"/>
      <c r="C237" s="12"/>
      <c r="D237" s="53">
        <f t="shared" si="75"/>
        <v>179</v>
      </c>
      <c r="E237" s="54">
        <v>159</v>
      </c>
      <c r="F237" s="53">
        <v>163</v>
      </c>
      <c r="G237" s="55">
        <f t="shared" si="76"/>
        <v>9.815950920245399</v>
      </c>
      <c r="H237" s="65">
        <v>1900</v>
      </c>
      <c r="I237" s="12">
        <f t="shared" si="77"/>
        <v>20</v>
      </c>
      <c r="J237" s="56">
        <f t="shared" si="78"/>
        <v>212.22</v>
      </c>
      <c r="K237" s="12">
        <f t="shared" si="79"/>
        <v>218.5566</v>
      </c>
      <c r="L237" s="12">
        <f t="shared" si="80"/>
        <v>220.66879999999998</v>
      </c>
      <c r="M237" s="12">
        <f t="shared" si="81"/>
        <v>222.781</v>
      </c>
      <c r="N237" s="12">
        <f t="shared" si="82"/>
        <v>224.8932</v>
      </c>
      <c r="O237" s="12">
        <f t="shared" si="83"/>
        <v>227.00539999999998</v>
      </c>
      <c r="P237" s="12">
        <f t="shared" si="84"/>
        <v>229.1176</v>
      </c>
      <c r="Q237" s="12">
        <f t="shared" si="85"/>
        <v>231.2298</v>
      </c>
      <c r="R237" s="12">
        <f t="shared" si="86"/>
        <v>233.34199999999998</v>
      </c>
    </row>
    <row r="238" spans="1:18" ht="12.75">
      <c r="A238" s="12" t="s">
        <v>341</v>
      </c>
      <c r="B238" s="12"/>
      <c r="C238" s="12"/>
      <c r="D238" s="53">
        <f aca="true" t="shared" si="87" ref="D238:D257">E238+I238</f>
        <v>173.25787284610814</v>
      </c>
      <c r="E238" s="54">
        <v>171</v>
      </c>
      <c r="F238" s="53">
        <v>175</v>
      </c>
      <c r="G238" s="55">
        <f t="shared" si="76"/>
        <v>-0.995501230795341</v>
      </c>
      <c r="H238" s="65">
        <v>16830</v>
      </c>
      <c r="I238" s="12">
        <f t="shared" si="77"/>
        <v>2.2578728461081403</v>
      </c>
      <c r="J238" s="56">
        <f t="shared" si="78"/>
        <v>205.4442899584076</v>
      </c>
      <c r="K238" s="12">
        <f t="shared" si="79"/>
        <v>211.5776186571598</v>
      </c>
      <c r="L238" s="12">
        <f t="shared" si="80"/>
        <v>213.62206155674392</v>
      </c>
      <c r="M238" s="12">
        <f t="shared" si="81"/>
        <v>215.666504456328</v>
      </c>
      <c r="N238" s="12">
        <f t="shared" si="82"/>
        <v>217.71094735591205</v>
      </c>
      <c r="O238" s="12">
        <f t="shared" si="83"/>
        <v>219.75539025549614</v>
      </c>
      <c r="P238" s="12">
        <f t="shared" si="84"/>
        <v>221.79983315508022</v>
      </c>
      <c r="Q238" s="12">
        <f t="shared" si="85"/>
        <v>223.84427605466428</v>
      </c>
      <c r="R238" s="12">
        <f t="shared" si="86"/>
        <v>225.8887189542484</v>
      </c>
    </row>
    <row r="239" spans="1:18" ht="12.75">
      <c r="A239" s="12" t="s">
        <v>342</v>
      </c>
      <c r="B239" s="12"/>
      <c r="C239" s="12"/>
      <c r="D239" s="53">
        <f t="shared" si="87"/>
        <v>205.22033898305085</v>
      </c>
      <c r="E239" s="54">
        <v>202</v>
      </c>
      <c r="F239" s="53">
        <v>207</v>
      </c>
      <c r="G239" s="55">
        <f t="shared" si="76"/>
        <v>-0.8597396217145672</v>
      </c>
      <c r="H239" s="65">
        <v>11800</v>
      </c>
      <c r="I239" s="12">
        <f t="shared" si="77"/>
        <v>3.2203389830508473</v>
      </c>
      <c r="J239" s="56">
        <f t="shared" si="78"/>
        <v>243.16</v>
      </c>
      <c r="K239" s="12">
        <f t="shared" si="79"/>
        <v>250.4248</v>
      </c>
      <c r="L239" s="12">
        <f t="shared" si="80"/>
        <v>252.8464</v>
      </c>
      <c r="M239" s="12">
        <f t="shared" si="81"/>
        <v>255.268</v>
      </c>
      <c r="N239" s="12">
        <f t="shared" si="82"/>
        <v>257.6896</v>
      </c>
      <c r="O239" s="12">
        <f t="shared" si="83"/>
        <v>260.1112</v>
      </c>
      <c r="P239" s="12">
        <f t="shared" si="84"/>
        <v>262.5328</v>
      </c>
      <c r="Q239" s="12">
        <f t="shared" si="85"/>
        <v>264.9544</v>
      </c>
      <c r="R239" s="12">
        <f t="shared" si="86"/>
        <v>267.376</v>
      </c>
    </row>
    <row r="240" spans="1:18" ht="12.75">
      <c r="A240" s="13" t="s">
        <v>343</v>
      </c>
      <c r="B240" s="12"/>
      <c r="C240" s="12"/>
      <c r="D240" s="53" t="e">
        <f t="shared" si="87"/>
        <v>#DIV/0!</v>
      </c>
      <c r="E240" s="54">
        <v>134</v>
      </c>
      <c r="F240" s="53">
        <v>137</v>
      </c>
      <c r="G240" s="55" t="e">
        <f t="shared" si="76"/>
        <v>#DIV/0!</v>
      </c>
      <c r="H240" s="65"/>
      <c r="I240" s="12" t="e">
        <f t="shared" si="77"/>
        <v>#DIV/0!</v>
      </c>
      <c r="J240" s="56" t="e">
        <f t="shared" si="78"/>
        <v>#DIV/0!</v>
      </c>
      <c r="K240" s="12" t="e">
        <f t="shared" si="79"/>
        <v>#DIV/0!</v>
      </c>
      <c r="L240" s="12" t="e">
        <f t="shared" si="80"/>
        <v>#DIV/0!</v>
      </c>
      <c r="M240" s="12" t="e">
        <f t="shared" si="81"/>
        <v>#DIV/0!</v>
      </c>
      <c r="N240" s="12" t="e">
        <f t="shared" si="82"/>
        <v>#DIV/0!</v>
      </c>
      <c r="O240" s="12" t="e">
        <f t="shared" si="83"/>
        <v>#DIV/0!</v>
      </c>
      <c r="P240" s="12" t="e">
        <f t="shared" si="84"/>
        <v>#DIV/0!</v>
      </c>
      <c r="Q240" s="12" t="e">
        <f t="shared" si="85"/>
        <v>#DIV/0!</v>
      </c>
      <c r="R240" s="12" t="e">
        <f t="shared" si="86"/>
        <v>#DIV/0!</v>
      </c>
    </row>
    <row r="241" spans="1:18" ht="12.75">
      <c r="A241" s="12" t="s">
        <v>344</v>
      </c>
      <c r="B241" s="12"/>
      <c r="C241" s="12"/>
      <c r="D241" s="53">
        <f t="shared" si="87"/>
        <v>333.3028694642561</v>
      </c>
      <c r="E241" s="54">
        <v>327</v>
      </c>
      <c r="F241" s="53">
        <v>335</v>
      </c>
      <c r="G241" s="55">
        <f t="shared" si="76"/>
        <v>-0.5066061300728109</v>
      </c>
      <c r="H241" s="65">
        <v>6029</v>
      </c>
      <c r="I241" s="12">
        <f t="shared" si="77"/>
        <v>6.302869464256095</v>
      </c>
      <c r="J241" s="56">
        <f t="shared" si="78"/>
        <v>394.2973859678222</v>
      </c>
      <c r="K241" s="12">
        <f t="shared" si="79"/>
        <v>406.09630754685685</v>
      </c>
      <c r="L241" s="12">
        <f t="shared" si="80"/>
        <v>410.02928140653506</v>
      </c>
      <c r="M241" s="12">
        <f t="shared" si="81"/>
        <v>413.96225526621333</v>
      </c>
      <c r="N241" s="12">
        <f t="shared" si="82"/>
        <v>417.89522912589155</v>
      </c>
      <c r="O241" s="12">
        <f t="shared" si="83"/>
        <v>421.82820298556976</v>
      </c>
      <c r="P241" s="12">
        <f t="shared" si="84"/>
        <v>425.761176845248</v>
      </c>
      <c r="Q241" s="12">
        <f t="shared" si="85"/>
        <v>429.69415070492624</v>
      </c>
      <c r="R241" s="12">
        <f t="shared" si="86"/>
        <v>433.62712456460446</v>
      </c>
    </row>
    <row r="242" spans="1:18" ht="12.75">
      <c r="A242" s="12" t="s">
        <v>345</v>
      </c>
      <c r="B242" s="12"/>
      <c r="C242" s="12"/>
      <c r="D242" s="53">
        <f t="shared" si="87"/>
        <v>316.74126218371566</v>
      </c>
      <c r="E242" s="54">
        <v>313</v>
      </c>
      <c r="F242" s="53">
        <v>320</v>
      </c>
      <c r="G242" s="55">
        <f t="shared" si="76"/>
        <v>-1.0183555675888556</v>
      </c>
      <c r="H242" s="65">
        <v>10157</v>
      </c>
      <c r="I242" s="12">
        <f t="shared" si="77"/>
        <v>3.741262183715664</v>
      </c>
      <c r="J242" s="56">
        <f t="shared" si="78"/>
        <v>374.7546893767845</v>
      </c>
      <c r="K242" s="12">
        <f t="shared" si="79"/>
        <v>385.967330058088</v>
      </c>
      <c r="L242" s="12">
        <f t="shared" si="80"/>
        <v>389.70487695185585</v>
      </c>
      <c r="M242" s="12">
        <f t="shared" si="81"/>
        <v>393.4424238456237</v>
      </c>
      <c r="N242" s="12">
        <f t="shared" si="82"/>
        <v>397.1799707393916</v>
      </c>
      <c r="O242" s="12">
        <f t="shared" si="83"/>
        <v>400.9175176331594</v>
      </c>
      <c r="P242" s="12">
        <f t="shared" si="84"/>
        <v>404.6550645269272</v>
      </c>
      <c r="Q242" s="12">
        <f t="shared" si="85"/>
        <v>408.3926114206951</v>
      </c>
      <c r="R242" s="12">
        <f t="shared" si="86"/>
        <v>412.13015831446296</v>
      </c>
    </row>
    <row r="243" spans="1:18" ht="12.75">
      <c r="A243" s="12" t="s">
        <v>346</v>
      </c>
      <c r="B243" s="12"/>
      <c r="C243" s="12"/>
      <c r="D243" s="53">
        <f t="shared" si="87"/>
        <v>222.04</v>
      </c>
      <c r="E243" s="54">
        <v>219</v>
      </c>
      <c r="F243" s="53">
        <v>224</v>
      </c>
      <c r="G243" s="55">
        <f t="shared" si="76"/>
        <v>-0.875</v>
      </c>
      <c r="H243" s="65">
        <v>12500</v>
      </c>
      <c r="I243" s="12">
        <f t="shared" si="77"/>
        <v>3.04</v>
      </c>
      <c r="J243" s="56">
        <f t="shared" si="78"/>
        <v>263.00719999999995</v>
      </c>
      <c r="K243" s="12">
        <f t="shared" si="79"/>
        <v>270.867416</v>
      </c>
      <c r="L243" s="12">
        <f t="shared" si="80"/>
        <v>273.487488</v>
      </c>
      <c r="M243" s="12">
        <f t="shared" si="81"/>
        <v>276.10756</v>
      </c>
      <c r="N243" s="12">
        <f t="shared" si="82"/>
        <v>278.72763199999997</v>
      </c>
      <c r="O243" s="12">
        <f t="shared" si="83"/>
        <v>281.34770399999996</v>
      </c>
      <c r="P243" s="12">
        <f t="shared" si="84"/>
        <v>283.967776</v>
      </c>
      <c r="Q243" s="12">
        <f t="shared" si="85"/>
        <v>286.587848</v>
      </c>
      <c r="R243" s="12">
        <f t="shared" si="86"/>
        <v>289.20792</v>
      </c>
    </row>
    <row r="244" spans="1:18" ht="12.75">
      <c r="A244" s="13" t="s">
        <v>347</v>
      </c>
      <c r="B244" s="12"/>
      <c r="C244" s="12"/>
      <c r="D244" s="53" t="e">
        <f t="shared" si="87"/>
        <v>#DIV/0!</v>
      </c>
      <c r="E244" s="54">
        <v>530</v>
      </c>
      <c r="F244" s="53">
        <v>542</v>
      </c>
      <c r="G244" s="55" t="e">
        <f t="shared" si="76"/>
        <v>#DIV/0!</v>
      </c>
      <c r="H244" s="65"/>
      <c r="I244" s="12" t="e">
        <f t="shared" si="77"/>
        <v>#DIV/0!</v>
      </c>
      <c r="J244" s="56" t="e">
        <f t="shared" si="78"/>
        <v>#DIV/0!</v>
      </c>
      <c r="K244" s="12" t="e">
        <f t="shared" si="79"/>
        <v>#DIV/0!</v>
      </c>
      <c r="L244" s="12" t="e">
        <f t="shared" si="80"/>
        <v>#DIV/0!</v>
      </c>
      <c r="M244" s="12" t="e">
        <f t="shared" si="81"/>
        <v>#DIV/0!</v>
      </c>
      <c r="N244" s="12" t="e">
        <f t="shared" si="82"/>
        <v>#DIV/0!</v>
      </c>
      <c r="O244" s="12" t="e">
        <f t="shared" si="83"/>
        <v>#DIV/0!</v>
      </c>
      <c r="P244" s="12" t="e">
        <f t="shared" si="84"/>
        <v>#DIV/0!</v>
      </c>
      <c r="Q244" s="12" t="e">
        <f t="shared" si="85"/>
        <v>#DIV/0!</v>
      </c>
      <c r="R244" s="12" t="e">
        <f t="shared" si="86"/>
        <v>#DIV/0!</v>
      </c>
    </row>
    <row r="245" spans="1:18" ht="12.75">
      <c r="A245" s="13" t="s">
        <v>348</v>
      </c>
      <c r="B245" s="12"/>
      <c r="C245" s="12"/>
      <c r="D245" s="53" t="e">
        <f t="shared" si="87"/>
        <v>#DIV/0!</v>
      </c>
      <c r="E245" s="54">
        <v>673</v>
      </c>
      <c r="F245" s="53">
        <v>688</v>
      </c>
      <c r="G245" s="55" t="e">
        <f t="shared" si="76"/>
        <v>#DIV/0!</v>
      </c>
      <c r="H245" s="65"/>
      <c r="I245" s="12" t="e">
        <f t="shared" si="77"/>
        <v>#DIV/0!</v>
      </c>
      <c r="J245" s="56" t="e">
        <f t="shared" si="78"/>
        <v>#DIV/0!</v>
      </c>
      <c r="K245" s="12" t="e">
        <f t="shared" si="79"/>
        <v>#DIV/0!</v>
      </c>
      <c r="L245" s="12" t="e">
        <f t="shared" si="80"/>
        <v>#DIV/0!</v>
      </c>
      <c r="M245" s="12" t="e">
        <f t="shared" si="81"/>
        <v>#DIV/0!</v>
      </c>
      <c r="N245" s="12" t="e">
        <f t="shared" si="82"/>
        <v>#DIV/0!</v>
      </c>
      <c r="O245" s="12" t="e">
        <f t="shared" si="83"/>
        <v>#DIV/0!</v>
      </c>
      <c r="P245" s="12" t="e">
        <f t="shared" si="84"/>
        <v>#DIV/0!</v>
      </c>
      <c r="Q245" s="12" t="e">
        <f t="shared" si="85"/>
        <v>#DIV/0!</v>
      </c>
      <c r="R245" s="12" t="e">
        <f t="shared" si="86"/>
        <v>#DIV/0!</v>
      </c>
    </row>
    <row r="246" spans="1:18" ht="12.75">
      <c r="A246" s="13" t="s">
        <v>349</v>
      </c>
      <c r="B246" s="12"/>
      <c r="C246" s="12"/>
      <c r="D246" s="53" t="e">
        <f t="shared" si="87"/>
        <v>#DIV/0!</v>
      </c>
      <c r="E246" s="54">
        <v>1762</v>
      </c>
      <c r="F246" s="53">
        <v>1801</v>
      </c>
      <c r="G246" s="55" t="e">
        <f t="shared" si="76"/>
        <v>#DIV/0!</v>
      </c>
      <c r="H246" s="65"/>
      <c r="I246" s="12" t="e">
        <f t="shared" si="77"/>
        <v>#DIV/0!</v>
      </c>
      <c r="J246" s="56" t="e">
        <f t="shared" si="78"/>
        <v>#DIV/0!</v>
      </c>
      <c r="K246" s="12" t="e">
        <f t="shared" si="79"/>
        <v>#DIV/0!</v>
      </c>
      <c r="L246" s="12" t="e">
        <f t="shared" si="80"/>
        <v>#DIV/0!</v>
      </c>
      <c r="M246" s="12" t="e">
        <f t="shared" si="81"/>
        <v>#DIV/0!</v>
      </c>
      <c r="N246" s="12" t="e">
        <f t="shared" si="82"/>
        <v>#DIV/0!</v>
      </c>
      <c r="O246" s="12" t="e">
        <f t="shared" si="83"/>
        <v>#DIV/0!</v>
      </c>
      <c r="P246" s="12" t="e">
        <f t="shared" si="84"/>
        <v>#DIV/0!</v>
      </c>
      <c r="Q246" s="12" t="e">
        <f t="shared" si="85"/>
        <v>#DIV/0!</v>
      </c>
      <c r="R246" s="12" t="e">
        <f t="shared" si="86"/>
        <v>#DIV/0!</v>
      </c>
    </row>
    <row r="247" spans="1:18" ht="12.75">
      <c r="A247" s="13" t="s">
        <v>350</v>
      </c>
      <c r="B247" s="12"/>
      <c r="C247" s="12"/>
      <c r="D247" s="53" t="e">
        <f t="shared" si="87"/>
        <v>#DIV/0!</v>
      </c>
      <c r="E247" s="54">
        <v>2170</v>
      </c>
      <c r="F247" s="53">
        <v>2219</v>
      </c>
      <c r="G247" s="55" t="e">
        <f t="shared" si="76"/>
        <v>#DIV/0!</v>
      </c>
      <c r="H247" s="65"/>
      <c r="I247" s="12" t="e">
        <f t="shared" si="77"/>
        <v>#DIV/0!</v>
      </c>
      <c r="J247" s="56" t="e">
        <f t="shared" si="78"/>
        <v>#DIV/0!</v>
      </c>
      <c r="K247" s="12" t="e">
        <f t="shared" si="79"/>
        <v>#DIV/0!</v>
      </c>
      <c r="L247" s="12" t="e">
        <f t="shared" si="80"/>
        <v>#DIV/0!</v>
      </c>
      <c r="M247" s="12" t="e">
        <f t="shared" si="81"/>
        <v>#DIV/0!</v>
      </c>
      <c r="N247" s="12" t="e">
        <f t="shared" si="82"/>
        <v>#DIV/0!</v>
      </c>
      <c r="O247" s="12" t="e">
        <f t="shared" si="83"/>
        <v>#DIV/0!</v>
      </c>
      <c r="P247" s="12" t="e">
        <f t="shared" si="84"/>
        <v>#DIV/0!</v>
      </c>
      <c r="Q247" s="12" t="e">
        <f t="shared" si="85"/>
        <v>#DIV/0!</v>
      </c>
      <c r="R247" s="12" t="e">
        <f t="shared" si="86"/>
        <v>#DIV/0!</v>
      </c>
    </row>
    <row r="248" spans="1:18" ht="12.75">
      <c r="A248" s="13" t="s">
        <v>351</v>
      </c>
      <c r="B248" s="12"/>
      <c r="C248" s="12"/>
      <c r="D248" s="53" t="e">
        <f t="shared" si="87"/>
        <v>#DIV/0!</v>
      </c>
      <c r="E248" s="54">
        <v>1928</v>
      </c>
      <c r="F248" s="53">
        <v>1971</v>
      </c>
      <c r="G248" s="55" t="e">
        <f t="shared" si="76"/>
        <v>#DIV/0!</v>
      </c>
      <c r="H248" s="65"/>
      <c r="I248" s="12" t="e">
        <f t="shared" si="77"/>
        <v>#DIV/0!</v>
      </c>
      <c r="J248" s="56" t="e">
        <f t="shared" si="78"/>
        <v>#DIV/0!</v>
      </c>
      <c r="K248" s="12" t="e">
        <f t="shared" si="79"/>
        <v>#DIV/0!</v>
      </c>
      <c r="L248" s="12" t="e">
        <f t="shared" si="80"/>
        <v>#DIV/0!</v>
      </c>
      <c r="M248" s="12" t="e">
        <f t="shared" si="81"/>
        <v>#DIV/0!</v>
      </c>
      <c r="N248" s="12" t="e">
        <f t="shared" si="82"/>
        <v>#DIV/0!</v>
      </c>
      <c r="O248" s="12" t="e">
        <f t="shared" si="83"/>
        <v>#DIV/0!</v>
      </c>
      <c r="P248" s="12" t="e">
        <f t="shared" si="84"/>
        <v>#DIV/0!</v>
      </c>
      <c r="Q248" s="12" t="e">
        <f t="shared" si="85"/>
        <v>#DIV/0!</v>
      </c>
      <c r="R248" s="12" t="e">
        <f t="shared" si="86"/>
        <v>#DIV/0!</v>
      </c>
    </row>
    <row r="249" spans="1:18" ht="12.75">
      <c r="A249" s="13" t="s">
        <v>352</v>
      </c>
      <c r="B249" s="12"/>
      <c r="C249" s="12"/>
      <c r="D249" s="53" t="e">
        <f t="shared" si="87"/>
        <v>#DIV/0!</v>
      </c>
      <c r="E249" s="54">
        <v>2147</v>
      </c>
      <c r="F249" s="53">
        <v>2195</v>
      </c>
      <c r="G249" s="55" t="e">
        <f t="shared" si="76"/>
        <v>#DIV/0!</v>
      </c>
      <c r="H249" s="65"/>
      <c r="I249" s="12" t="e">
        <f t="shared" si="77"/>
        <v>#DIV/0!</v>
      </c>
      <c r="J249" s="56" t="e">
        <f t="shared" si="78"/>
        <v>#DIV/0!</v>
      </c>
      <c r="K249" s="12" t="e">
        <f t="shared" si="79"/>
        <v>#DIV/0!</v>
      </c>
      <c r="L249" s="12" t="e">
        <f t="shared" si="80"/>
        <v>#DIV/0!</v>
      </c>
      <c r="M249" s="12" t="e">
        <f t="shared" si="81"/>
        <v>#DIV/0!</v>
      </c>
      <c r="N249" s="12" t="e">
        <f t="shared" si="82"/>
        <v>#DIV/0!</v>
      </c>
      <c r="O249" s="12" t="e">
        <f t="shared" si="83"/>
        <v>#DIV/0!</v>
      </c>
      <c r="P249" s="12" t="e">
        <f t="shared" si="84"/>
        <v>#DIV/0!</v>
      </c>
      <c r="Q249" s="12" t="e">
        <f t="shared" si="85"/>
        <v>#DIV/0!</v>
      </c>
      <c r="R249" s="12" t="e">
        <f t="shared" si="86"/>
        <v>#DIV/0!</v>
      </c>
    </row>
    <row r="250" spans="1:18" ht="12.75">
      <c r="A250" s="13" t="s">
        <v>353</v>
      </c>
      <c r="B250" s="12"/>
      <c r="C250" s="12"/>
      <c r="D250" s="53" t="e">
        <f t="shared" si="87"/>
        <v>#DIV/0!</v>
      </c>
      <c r="E250" s="54">
        <v>2112</v>
      </c>
      <c r="F250" s="53">
        <v>2159</v>
      </c>
      <c r="G250" s="55" t="e">
        <f t="shared" si="76"/>
        <v>#DIV/0!</v>
      </c>
      <c r="H250" s="65"/>
      <c r="I250" s="12" t="e">
        <f t="shared" si="77"/>
        <v>#DIV/0!</v>
      </c>
      <c r="J250" s="56" t="e">
        <f t="shared" si="78"/>
        <v>#DIV/0!</v>
      </c>
      <c r="K250" s="12" t="e">
        <f t="shared" si="79"/>
        <v>#DIV/0!</v>
      </c>
      <c r="L250" s="12" t="e">
        <f t="shared" si="80"/>
        <v>#DIV/0!</v>
      </c>
      <c r="M250" s="12" t="e">
        <f t="shared" si="81"/>
        <v>#DIV/0!</v>
      </c>
      <c r="N250" s="12" t="e">
        <f t="shared" si="82"/>
        <v>#DIV/0!</v>
      </c>
      <c r="O250" s="12" t="e">
        <f t="shared" si="83"/>
        <v>#DIV/0!</v>
      </c>
      <c r="P250" s="12" t="e">
        <f t="shared" si="84"/>
        <v>#DIV/0!</v>
      </c>
      <c r="Q250" s="12" t="e">
        <f t="shared" si="85"/>
        <v>#DIV/0!</v>
      </c>
      <c r="R250" s="12" t="e">
        <f t="shared" si="86"/>
        <v>#DIV/0!</v>
      </c>
    </row>
    <row r="251" spans="1:18" ht="12.75">
      <c r="A251" s="13" t="s">
        <v>354</v>
      </c>
      <c r="B251" s="12"/>
      <c r="C251" s="12"/>
      <c r="D251" s="53" t="e">
        <f t="shared" si="87"/>
        <v>#DIV/0!</v>
      </c>
      <c r="E251" s="54">
        <v>290</v>
      </c>
      <c r="F251" s="53">
        <v>296</v>
      </c>
      <c r="G251" s="55" t="e">
        <f t="shared" si="76"/>
        <v>#DIV/0!</v>
      </c>
      <c r="H251" s="65"/>
      <c r="I251" s="12" t="e">
        <f t="shared" si="77"/>
        <v>#DIV/0!</v>
      </c>
      <c r="J251" s="56" t="e">
        <f t="shared" si="78"/>
        <v>#DIV/0!</v>
      </c>
      <c r="K251" s="12" t="e">
        <f t="shared" si="79"/>
        <v>#DIV/0!</v>
      </c>
      <c r="L251" s="12" t="e">
        <f t="shared" si="80"/>
        <v>#DIV/0!</v>
      </c>
      <c r="M251" s="12" t="e">
        <f t="shared" si="81"/>
        <v>#DIV/0!</v>
      </c>
      <c r="N251" s="12" t="e">
        <f t="shared" si="82"/>
        <v>#DIV/0!</v>
      </c>
      <c r="O251" s="12" t="e">
        <f t="shared" si="83"/>
        <v>#DIV/0!</v>
      </c>
      <c r="P251" s="12" t="e">
        <f t="shared" si="84"/>
        <v>#DIV/0!</v>
      </c>
      <c r="Q251" s="12" t="e">
        <f t="shared" si="85"/>
        <v>#DIV/0!</v>
      </c>
      <c r="R251" s="12" t="e">
        <f t="shared" si="86"/>
        <v>#DIV/0!</v>
      </c>
    </row>
    <row r="252" spans="1:18" ht="12.75">
      <c r="A252" s="13" t="s">
        <v>355</v>
      </c>
      <c r="B252" s="12"/>
      <c r="C252" s="12"/>
      <c r="D252" s="53" t="e">
        <f t="shared" si="87"/>
        <v>#DIV/0!</v>
      </c>
      <c r="E252" s="54">
        <v>2849</v>
      </c>
      <c r="F252" s="53">
        <v>2912</v>
      </c>
      <c r="G252" s="55" t="e">
        <f t="shared" si="76"/>
        <v>#DIV/0!</v>
      </c>
      <c r="H252" s="65"/>
      <c r="I252" s="12" t="e">
        <f t="shared" si="77"/>
        <v>#DIV/0!</v>
      </c>
      <c r="J252" s="56" t="e">
        <f t="shared" si="78"/>
        <v>#DIV/0!</v>
      </c>
      <c r="K252" s="12" t="e">
        <f t="shared" si="79"/>
        <v>#DIV/0!</v>
      </c>
      <c r="L252" s="12" t="e">
        <f t="shared" si="80"/>
        <v>#DIV/0!</v>
      </c>
      <c r="M252" s="12" t="e">
        <f t="shared" si="81"/>
        <v>#DIV/0!</v>
      </c>
      <c r="N252" s="12" t="e">
        <f t="shared" si="82"/>
        <v>#DIV/0!</v>
      </c>
      <c r="O252" s="12" t="e">
        <f t="shared" si="83"/>
        <v>#DIV/0!</v>
      </c>
      <c r="P252" s="12" t="e">
        <f t="shared" si="84"/>
        <v>#DIV/0!</v>
      </c>
      <c r="Q252" s="12" t="e">
        <f t="shared" si="85"/>
        <v>#DIV/0!</v>
      </c>
      <c r="R252" s="12" t="e">
        <f t="shared" si="86"/>
        <v>#DIV/0!</v>
      </c>
    </row>
    <row r="253" spans="1:18" ht="12.75">
      <c r="A253" s="13" t="s">
        <v>356</v>
      </c>
      <c r="B253" s="12"/>
      <c r="C253" s="12"/>
      <c r="D253" s="53" t="e">
        <f t="shared" si="87"/>
        <v>#DIV/0!</v>
      </c>
      <c r="E253" s="54">
        <v>429</v>
      </c>
      <c r="F253" s="53">
        <v>439</v>
      </c>
      <c r="G253" s="55" t="e">
        <f t="shared" si="76"/>
        <v>#DIV/0!</v>
      </c>
      <c r="H253" s="65"/>
      <c r="I253" s="12" t="e">
        <f t="shared" si="77"/>
        <v>#DIV/0!</v>
      </c>
      <c r="J253" s="56" t="e">
        <f t="shared" si="78"/>
        <v>#DIV/0!</v>
      </c>
      <c r="K253" s="12" t="e">
        <f t="shared" si="79"/>
        <v>#DIV/0!</v>
      </c>
      <c r="L253" s="12" t="e">
        <f t="shared" si="80"/>
        <v>#DIV/0!</v>
      </c>
      <c r="M253" s="12" t="e">
        <f t="shared" si="81"/>
        <v>#DIV/0!</v>
      </c>
      <c r="N253" s="12" t="e">
        <f t="shared" si="82"/>
        <v>#DIV/0!</v>
      </c>
      <c r="O253" s="12" t="e">
        <f t="shared" si="83"/>
        <v>#DIV/0!</v>
      </c>
      <c r="P253" s="12" t="e">
        <f t="shared" si="84"/>
        <v>#DIV/0!</v>
      </c>
      <c r="Q253" s="12" t="e">
        <f t="shared" si="85"/>
        <v>#DIV/0!</v>
      </c>
      <c r="R253" s="12" t="e">
        <f t="shared" si="86"/>
        <v>#DIV/0!</v>
      </c>
    </row>
    <row r="254" spans="1:18" ht="12.75">
      <c r="A254" s="13" t="s">
        <v>357</v>
      </c>
      <c r="B254" s="12"/>
      <c r="C254" s="12"/>
      <c r="D254" s="53" t="e">
        <f t="shared" si="87"/>
        <v>#DIV/0!</v>
      </c>
      <c r="E254" s="54">
        <v>197</v>
      </c>
      <c r="F254" s="53">
        <v>202</v>
      </c>
      <c r="G254" s="55" t="e">
        <f t="shared" si="76"/>
        <v>#DIV/0!</v>
      </c>
      <c r="H254" s="65"/>
      <c r="I254" s="12" t="e">
        <f t="shared" si="77"/>
        <v>#DIV/0!</v>
      </c>
      <c r="J254" s="56" t="e">
        <f t="shared" si="78"/>
        <v>#DIV/0!</v>
      </c>
      <c r="K254" s="12" t="e">
        <f t="shared" si="79"/>
        <v>#DIV/0!</v>
      </c>
      <c r="L254" s="12" t="e">
        <f t="shared" si="80"/>
        <v>#DIV/0!</v>
      </c>
      <c r="M254" s="12" t="e">
        <f t="shared" si="81"/>
        <v>#DIV/0!</v>
      </c>
      <c r="N254" s="12" t="e">
        <f t="shared" si="82"/>
        <v>#DIV/0!</v>
      </c>
      <c r="O254" s="12" t="e">
        <f t="shared" si="83"/>
        <v>#DIV/0!</v>
      </c>
      <c r="P254" s="12" t="e">
        <f t="shared" si="84"/>
        <v>#DIV/0!</v>
      </c>
      <c r="Q254" s="12" t="e">
        <f t="shared" si="85"/>
        <v>#DIV/0!</v>
      </c>
      <c r="R254" s="12" t="e">
        <f t="shared" si="86"/>
        <v>#DIV/0!</v>
      </c>
    </row>
    <row r="255" spans="1:18" ht="12.75">
      <c r="A255" s="13" t="s">
        <v>358</v>
      </c>
      <c r="B255" s="12"/>
      <c r="C255" s="12"/>
      <c r="D255" s="53" t="e">
        <f t="shared" si="87"/>
        <v>#DIV/0!</v>
      </c>
      <c r="E255" s="54">
        <v>3351</v>
      </c>
      <c r="F255" s="53">
        <v>3426</v>
      </c>
      <c r="G255" s="55" t="e">
        <f t="shared" si="76"/>
        <v>#DIV/0!</v>
      </c>
      <c r="H255" s="65"/>
      <c r="I255" s="12" t="e">
        <f t="shared" si="77"/>
        <v>#DIV/0!</v>
      </c>
      <c r="J255" s="56" t="e">
        <f t="shared" si="78"/>
        <v>#DIV/0!</v>
      </c>
      <c r="K255" s="12" t="e">
        <f t="shared" si="79"/>
        <v>#DIV/0!</v>
      </c>
      <c r="L255" s="12" t="e">
        <f t="shared" si="80"/>
        <v>#DIV/0!</v>
      </c>
      <c r="M255" s="12" t="e">
        <f t="shared" si="81"/>
        <v>#DIV/0!</v>
      </c>
      <c r="N255" s="12" t="e">
        <f t="shared" si="82"/>
        <v>#DIV/0!</v>
      </c>
      <c r="O255" s="12" t="e">
        <f t="shared" si="83"/>
        <v>#DIV/0!</v>
      </c>
      <c r="P255" s="12" t="e">
        <f t="shared" si="84"/>
        <v>#DIV/0!</v>
      </c>
      <c r="Q255" s="12" t="e">
        <f t="shared" si="85"/>
        <v>#DIV/0!</v>
      </c>
      <c r="R255" s="12" t="e">
        <f t="shared" si="86"/>
        <v>#DIV/0!</v>
      </c>
    </row>
    <row r="256" spans="1:18" ht="12.75">
      <c r="A256" s="13" t="s">
        <v>359</v>
      </c>
      <c r="B256" s="12"/>
      <c r="C256" s="12"/>
      <c r="D256" s="53" t="e">
        <f t="shared" si="87"/>
        <v>#DIV/0!</v>
      </c>
      <c r="E256" s="54">
        <v>267</v>
      </c>
      <c r="F256" s="53">
        <v>273</v>
      </c>
      <c r="G256" s="55" t="e">
        <f t="shared" si="76"/>
        <v>#DIV/0!</v>
      </c>
      <c r="H256" s="65"/>
      <c r="I256" s="12" t="e">
        <f t="shared" si="77"/>
        <v>#DIV/0!</v>
      </c>
      <c r="J256" s="56" t="e">
        <f t="shared" si="78"/>
        <v>#DIV/0!</v>
      </c>
      <c r="K256" s="12" t="e">
        <f t="shared" si="79"/>
        <v>#DIV/0!</v>
      </c>
      <c r="L256" s="12" t="e">
        <f t="shared" si="80"/>
        <v>#DIV/0!</v>
      </c>
      <c r="M256" s="12" t="e">
        <f t="shared" si="81"/>
        <v>#DIV/0!</v>
      </c>
      <c r="N256" s="12" t="e">
        <f t="shared" si="82"/>
        <v>#DIV/0!</v>
      </c>
      <c r="O256" s="12" t="e">
        <f t="shared" si="83"/>
        <v>#DIV/0!</v>
      </c>
      <c r="P256" s="12" t="e">
        <f t="shared" si="84"/>
        <v>#DIV/0!</v>
      </c>
      <c r="Q256" s="12" t="e">
        <f t="shared" si="85"/>
        <v>#DIV/0!</v>
      </c>
      <c r="R256" s="12" t="e">
        <f t="shared" si="86"/>
        <v>#DIV/0!</v>
      </c>
    </row>
    <row r="257" spans="1:18" ht="12.75">
      <c r="A257" s="13" t="s">
        <v>360</v>
      </c>
      <c r="B257" s="12"/>
      <c r="C257" s="12"/>
      <c r="D257" s="53" t="e">
        <f t="shared" si="87"/>
        <v>#DIV/0!</v>
      </c>
      <c r="E257" s="54">
        <v>452</v>
      </c>
      <c r="F257" s="53">
        <v>462</v>
      </c>
      <c r="G257" s="55" t="e">
        <f t="shared" si="76"/>
        <v>#DIV/0!</v>
      </c>
      <c r="H257" s="65"/>
      <c r="I257" s="12" t="e">
        <f t="shared" si="77"/>
        <v>#DIV/0!</v>
      </c>
      <c r="J257" s="56" t="e">
        <f t="shared" si="78"/>
        <v>#DIV/0!</v>
      </c>
      <c r="K257" s="12" t="e">
        <f t="shared" si="79"/>
        <v>#DIV/0!</v>
      </c>
      <c r="L257" s="12" t="e">
        <f t="shared" si="80"/>
        <v>#DIV/0!</v>
      </c>
      <c r="M257" s="12" t="e">
        <f t="shared" si="81"/>
        <v>#DIV/0!</v>
      </c>
      <c r="N257" s="12" t="e">
        <f t="shared" si="82"/>
        <v>#DIV/0!</v>
      </c>
      <c r="O257" s="12" t="e">
        <f t="shared" si="83"/>
        <v>#DIV/0!</v>
      </c>
      <c r="P257" s="12" t="e">
        <f t="shared" si="84"/>
        <v>#DIV/0!</v>
      </c>
      <c r="Q257" s="12" t="e">
        <f t="shared" si="85"/>
        <v>#DIV/0!</v>
      </c>
      <c r="R257" s="12" t="e">
        <f t="shared" si="86"/>
        <v>#DIV/0!</v>
      </c>
    </row>
    <row r="258" spans="1:18" ht="12.75">
      <c r="A258" s="13" t="s">
        <v>361</v>
      </c>
      <c r="B258" s="12"/>
      <c r="C258" s="12"/>
      <c r="D258" s="53"/>
      <c r="E258" s="54"/>
      <c r="F258" s="53"/>
      <c r="G258" s="55" t="e">
        <f t="shared" si="76"/>
        <v>#DIV/0!</v>
      </c>
      <c r="H258" s="65"/>
      <c r="I258" s="12" t="e">
        <f t="shared" si="77"/>
        <v>#DIV/0!</v>
      </c>
      <c r="J258" s="56">
        <f t="shared" si="78"/>
        <v>1</v>
      </c>
      <c r="K258" s="12">
        <f t="shared" si="79"/>
        <v>1</v>
      </c>
      <c r="L258" s="12">
        <f t="shared" si="80"/>
        <v>1</v>
      </c>
      <c r="M258" s="12">
        <f t="shared" si="81"/>
        <v>1</v>
      </c>
      <c r="N258" s="12">
        <f t="shared" si="82"/>
        <v>1</v>
      </c>
      <c r="O258" s="12">
        <f t="shared" si="83"/>
        <v>1</v>
      </c>
      <c r="P258" s="12">
        <f t="shared" si="84"/>
        <v>1</v>
      </c>
      <c r="Q258" s="12">
        <f t="shared" si="85"/>
        <v>1</v>
      </c>
      <c r="R258" s="12">
        <f t="shared" si="86"/>
        <v>1</v>
      </c>
    </row>
    <row r="259" spans="1:18" s="24" customFormat="1" ht="18.75" customHeight="1">
      <c r="A259" s="73" t="s">
        <v>362</v>
      </c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</row>
    <row r="260" spans="1:18" ht="12.75">
      <c r="A260" s="12" t="s">
        <v>363</v>
      </c>
      <c r="B260" s="12"/>
      <c r="C260" s="12"/>
      <c r="D260" s="53">
        <f aca="true" t="shared" si="88" ref="D260:D274">E260+I260</f>
        <v>1003.75</v>
      </c>
      <c r="E260" s="54">
        <v>885</v>
      </c>
      <c r="F260" s="53">
        <v>905</v>
      </c>
      <c r="G260" s="55">
        <f aca="true" t="shared" si="89" ref="G260:G274">D260*100/F260-100</f>
        <v>10.911602209944746</v>
      </c>
      <c r="H260" s="66">
        <v>320</v>
      </c>
      <c r="I260" s="12">
        <f aca="true" t="shared" si="90" ref="I260:I274">I$5/H260</f>
        <v>118.75</v>
      </c>
      <c r="J260" s="56">
        <f aca="true" t="shared" si="91" ref="J260:J274">D260*1.18+1</f>
        <v>1185.425</v>
      </c>
      <c r="K260" s="12">
        <f aca="true" t="shared" si="92" ref="K260:K274">D260*1.03*1.18+1</f>
        <v>1220.9577499999998</v>
      </c>
      <c r="L260" s="12">
        <f aca="true" t="shared" si="93" ref="L260:L274">D260*1.04*1.18+1</f>
        <v>1232.8020000000001</v>
      </c>
      <c r="M260" s="12">
        <f aca="true" t="shared" si="94" ref="M260:M274">D260*1.05*1.18+1</f>
        <v>1244.64625</v>
      </c>
      <c r="N260" s="12">
        <f aca="true" t="shared" si="95" ref="N260:N274">D260*1.06*1.18+1</f>
        <v>1256.4905</v>
      </c>
      <c r="O260" s="12">
        <f aca="true" t="shared" si="96" ref="O260:O274">D260*1.07*1.18+1</f>
        <v>1268.33475</v>
      </c>
      <c r="P260" s="12">
        <f aca="true" t="shared" si="97" ref="P260:P274">D260*1.08*1.18+1</f>
        <v>1280.179</v>
      </c>
      <c r="Q260" s="12">
        <f aca="true" t="shared" si="98" ref="Q260:Q274">D260*1.09*1.18+1</f>
        <v>1292.02325</v>
      </c>
      <c r="R260" s="12">
        <f aca="true" t="shared" si="99" ref="R260:R274">D260*1.1*1.18+1</f>
        <v>1303.8674999999998</v>
      </c>
    </row>
    <row r="261" spans="1:18" ht="12.75">
      <c r="A261" s="12" t="s">
        <v>364</v>
      </c>
      <c r="B261" s="12"/>
      <c r="C261" s="12"/>
      <c r="D261" s="53">
        <f t="shared" si="88"/>
        <v>757</v>
      </c>
      <c r="E261" s="54">
        <v>662</v>
      </c>
      <c r="F261" s="53">
        <v>677</v>
      </c>
      <c r="G261" s="55">
        <f t="shared" si="89"/>
        <v>11.816838995568688</v>
      </c>
      <c r="H261" s="66">
        <v>400</v>
      </c>
      <c r="I261" s="12">
        <f t="shared" si="90"/>
        <v>95</v>
      </c>
      <c r="J261" s="56">
        <f t="shared" si="91"/>
        <v>894.26</v>
      </c>
      <c r="K261" s="12">
        <f t="shared" si="92"/>
        <v>921.0578</v>
      </c>
      <c r="L261" s="12">
        <f t="shared" si="93"/>
        <v>929.9903999999999</v>
      </c>
      <c r="M261" s="12">
        <f t="shared" si="94"/>
        <v>938.923</v>
      </c>
      <c r="N261" s="12">
        <f t="shared" si="95"/>
        <v>947.8556</v>
      </c>
      <c r="O261" s="12">
        <f t="shared" si="96"/>
        <v>956.7882</v>
      </c>
      <c r="P261" s="12">
        <f t="shared" si="97"/>
        <v>965.7208</v>
      </c>
      <c r="Q261" s="12">
        <f t="shared" si="98"/>
        <v>974.6534</v>
      </c>
      <c r="R261" s="12">
        <f t="shared" si="99"/>
        <v>983.586</v>
      </c>
    </row>
    <row r="262" spans="1:18" ht="12.75">
      <c r="A262" s="12" t="s">
        <v>365</v>
      </c>
      <c r="B262" s="12"/>
      <c r="C262" s="12"/>
      <c r="D262" s="53">
        <f t="shared" si="88"/>
        <v>826.566265060241</v>
      </c>
      <c r="E262" s="54">
        <v>735</v>
      </c>
      <c r="F262" s="53">
        <v>752</v>
      </c>
      <c r="G262" s="55">
        <f t="shared" si="89"/>
        <v>9.915726736734172</v>
      </c>
      <c r="H262" s="66">
        <v>415</v>
      </c>
      <c r="I262" s="12">
        <f t="shared" si="90"/>
        <v>91.56626506024097</v>
      </c>
      <c r="J262" s="56">
        <f t="shared" si="91"/>
        <v>976.3481927710843</v>
      </c>
      <c r="K262" s="12">
        <f t="shared" si="92"/>
        <v>1005.6086385542169</v>
      </c>
      <c r="L262" s="12">
        <f t="shared" si="93"/>
        <v>1015.3621204819277</v>
      </c>
      <c r="M262" s="12">
        <f t="shared" si="94"/>
        <v>1025.1156024096385</v>
      </c>
      <c r="N262" s="12">
        <f t="shared" si="95"/>
        <v>1034.8690843373495</v>
      </c>
      <c r="O262" s="12">
        <f t="shared" si="96"/>
        <v>1044.6225662650602</v>
      </c>
      <c r="P262" s="12">
        <f t="shared" si="97"/>
        <v>1054.3760481927711</v>
      </c>
      <c r="Q262" s="12">
        <f t="shared" si="98"/>
        <v>1064.129530120482</v>
      </c>
      <c r="R262" s="12">
        <f t="shared" si="99"/>
        <v>1073.8830120481928</v>
      </c>
    </row>
    <row r="263" spans="1:18" ht="12.75">
      <c r="A263" s="12" t="s">
        <v>366</v>
      </c>
      <c r="B263" s="12"/>
      <c r="C263" s="12"/>
      <c r="D263" s="53">
        <f t="shared" si="88"/>
        <v>515.5757575757576</v>
      </c>
      <c r="E263" s="54">
        <v>458</v>
      </c>
      <c r="F263" s="53">
        <v>469</v>
      </c>
      <c r="G263" s="55">
        <f t="shared" si="89"/>
        <v>9.93086515474576</v>
      </c>
      <c r="H263" s="66">
        <v>660</v>
      </c>
      <c r="I263" s="12">
        <f t="shared" si="90"/>
        <v>57.57575757575758</v>
      </c>
      <c r="J263" s="56">
        <f t="shared" si="91"/>
        <v>609.3793939393939</v>
      </c>
      <c r="K263" s="12">
        <f t="shared" si="92"/>
        <v>627.6307757575759</v>
      </c>
      <c r="L263" s="12">
        <f t="shared" si="93"/>
        <v>633.7145696969698</v>
      </c>
      <c r="M263" s="12">
        <f t="shared" si="94"/>
        <v>639.7983636363637</v>
      </c>
      <c r="N263" s="12">
        <f t="shared" si="95"/>
        <v>645.8821575757577</v>
      </c>
      <c r="O263" s="12">
        <f t="shared" si="96"/>
        <v>651.9659515151516</v>
      </c>
      <c r="P263" s="12">
        <f t="shared" si="97"/>
        <v>658.0497454545455</v>
      </c>
      <c r="Q263" s="12">
        <f t="shared" si="98"/>
        <v>664.1335393939395</v>
      </c>
      <c r="R263" s="12">
        <f t="shared" si="99"/>
        <v>670.2173333333334</v>
      </c>
    </row>
    <row r="264" spans="1:18" ht="12.75">
      <c r="A264" s="12" t="s">
        <v>367</v>
      </c>
      <c r="B264" s="12"/>
      <c r="C264" s="12"/>
      <c r="D264" s="53">
        <f t="shared" si="88"/>
        <v>721.3333333333334</v>
      </c>
      <c r="E264" s="54">
        <v>658</v>
      </c>
      <c r="F264" s="53">
        <v>672</v>
      </c>
      <c r="G264" s="55">
        <f t="shared" si="89"/>
        <v>7.341269841269849</v>
      </c>
      <c r="H264" s="66">
        <v>600</v>
      </c>
      <c r="I264" s="12">
        <f t="shared" si="90"/>
        <v>63.333333333333336</v>
      </c>
      <c r="J264" s="56">
        <f t="shared" si="91"/>
        <v>852.1733333333333</v>
      </c>
      <c r="K264" s="12">
        <f t="shared" si="92"/>
        <v>877.7085333333333</v>
      </c>
      <c r="L264" s="12">
        <f t="shared" si="93"/>
        <v>886.2202666666667</v>
      </c>
      <c r="M264" s="12">
        <f t="shared" si="94"/>
        <v>894.7320000000001</v>
      </c>
      <c r="N264" s="12">
        <f t="shared" si="95"/>
        <v>903.2437333333335</v>
      </c>
      <c r="O264" s="12">
        <f t="shared" si="96"/>
        <v>911.7554666666666</v>
      </c>
      <c r="P264" s="12">
        <f t="shared" si="97"/>
        <v>920.2672</v>
      </c>
      <c r="Q264" s="12">
        <f t="shared" si="98"/>
        <v>928.7789333333334</v>
      </c>
      <c r="R264" s="12">
        <f t="shared" si="99"/>
        <v>937.2906666666668</v>
      </c>
    </row>
    <row r="265" spans="1:18" ht="12.75">
      <c r="A265" s="12" t="s">
        <v>368</v>
      </c>
      <c r="B265" s="12"/>
      <c r="C265" s="12"/>
      <c r="D265" s="53">
        <f t="shared" si="88"/>
        <v>324.7417311752287</v>
      </c>
      <c r="E265" s="54">
        <v>298</v>
      </c>
      <c r="F265" s="53">
        <v>305</v>
      </c>
      <c r="G265" s="55">
        <f t="shared" si="89"/>
        <v>6.472698745976629</v>
      </c>
      <c r="H265" s="66">
        <v>1421</v>
      </c>
      <c r="I265" s="12">
        <f t="shared" si="90"/>
        <v>26.74173117522871</v>
      </c>
      <c r="J265" s="56">
        <f t="shared" si="91"/>
        <v>384.1952427867699</v>
      </c>
      <c r="K265" s="12">
        <f t="shared" si="92"/>
        <v>395.691100070373</v>
      </c>
      <c r="L265" s="12">
        <f t="shared" si="93"/>
        <v>399.52305249824065</v>
      </c>
      <c r="M265" s="12">
        <f t="shared" si="94"/>
        <v>403.3550049261084</v>
      </c>
      <c r="N265" s="12">
        <f t="shared" si="95"/>
        <v>407.1869573539761</v>
      </c>
      <c r="O265" s="12">
        <f t="shared" si="96"/>
        <v>411.0189097818438</v>
      </c>
      <c r="P265" s="12">
        <f t="shared" si="97"/>
        <v>414.85086220971147</v>
      </c>
      <c r="Q265" s="12">
        <f t="shared" si="98"/>
        <v>418.6828146375792</v>
      </c>
      <c r="R265" s="12">
        <f t="shared" si="99"/>
        <v>422.5147670654469</v>
      </c>
    </row>
    <row r="266" spans="1:18" ht="12.75">
      <c r="A266" s="13" t="s">
        <v>369</v>
      </c>
      <c r="B266" s="12"/>
      <c r="C266" s="12"/>
      <c r="D266" s="53" t="e">
        <f t="shared" si="88"/>
        <v>#DIV/0!</v>
      </c>
      <c r="E266" s="54">
        <v>596</v>
      </c>
      <c r="F266" s="53">
        <v>609</v>
      </c>
      <c r="G266" s="55" t="e">
        <f t="shared" si="89"/>
        <v>#DIV/0!</v>
      </c>
      <c r="H266" s="66"/>
      <c r="I266" s="12" t="e">
        <f t="shared" si="90"/>
        <v>#DIV/0!</v>
      </c>
      <c r="J266" s="56" t="e">
        <f t="shared" si="91"/>
        <v>#DIV/0!</v>
      </c>
      <c r="K266" s="12" t="e">
        <f t="shared" si="92"/>
        <v>#DIV/0!</v>
      </c>
      <c r="L266" s="12" t="e">
        <f t="shared" si="93"/>
        <v>#DIV/0!</v>
      </c>
      <c r="M266" s="12" t="e">
        <f t="shared" si="94"/>
        <v>#DIV/0!</v>
      </c>
      <c r="N266" s="12" t="e">
        <f t="shared" si="95"/>
        <v>#DIV/0!</v>
      </c>
      <c r="O266" s="12" t="e">
        <f t="shared" si="96"/>
        <v>#DIV/0!</v>
      </c>
      <c r="P266" s="12" t="e">
        <f t="shared" si="97"/>
        <v>#DIV/0!</v>
      </c>
      <c r="Q266" s="12" t="e">
        <f t="shared" si="98"/>
        <v>#DIV/0!</v>
      </c>
      <c r="R266" s="12" t="e">
        <f t="shared" si="99"/>
        <v>#DIV/0!</v>
      </c>
    </row>
    <row r="267" spans="1:18" ht="12.75">
      <c r="A267" s="12" t="s">
        <v>370</v>
      </c>
      <c r="B267" s="12"/>
      <c r="C267" s="12"/>
      <c r="D267" s="53">
        <f t="shared" si="88"/>
        <v>299.0667335674862</v>
      </c>
      <c r="E267" s="54">
        <v>280</v>
      </c>
      <c r="F267" s="53">
        <v>286</v>
      </c>
      <c r="G267" s="55">
        <f t="shared" si="89"/>
        <v>4.56878796065952</v>
      </c>
      <c r="H267" s="66">
        <v>1993</v>
      </c>
      <c r="I267" s="12">
        <f t="shared" si="90"/>
        <v>19.066733567486203</v>
      </c>
      <c r="J267" s="56">
        <f t="shared" si="91"/>
        <v>353.8987456096337</v>
      </c>
      <c r="K267" s="12">
        <f t="shared" si="92"/>
        <v>364.4857079779227</v>
      </c>
      <c r="L267" s="12">
        <f t="shared" si="93"/>
        <v>368.0146954340191</v>
      </c>
      <c r="M267" s="12">
        <f t="shared" si="94"/>
        <v>371.5436828901154</v>
      </c>
      <c r="N267" s="12">
        <f t="shared" si="95"/>
        <v>375.07267034621174</v>
      </c>
      <c r="O267" s="12">
        <f t="shared" si="96"/>
        <v>378.60165780230807</v>
      </c>
      <c r="P267" s="12">
        <f t="shared" si="97"/>
        <v>382.1306452584044</v>
      </c>
      <c r="Q267" s="12">
        <f t="shared" si="98"/>
        <v>385.65963271450073</v>
      </c>
      <c r="R267" s="12">
        <f t="shared" si="99"/>
        <v>389.18862017059706</v>
      </c>
    </row>
    <row r="268" spans="1:18" ht="12.75">
      <c r="A268" s="12" t="s">
        <v>371</v>
      </c>
      <c r="B268" s="12"/>
      <c r="C268" s="12"/>
      <c r="D268" s="53">
        <f t="shared" si="88"/>
        <v>169.0315500685871</v>
      </c>
      <c r="E268" s="54">
        <v>156</v>
      </c>
      <c r="F268" s="53">
        <v>160</v>
      </c>
      <c r="G268" s="55">
        <f t="shared" si="89"/>
        <v>5.644718792866939</v>
      </c>
      <c r="H268" s="66">
        <v>2916</v>
      </c>
      <c r="I268" s="12">
        <f t="shared" si="90"/>
        <v>13.031550068587105</v>
      </c>
      <c r="J268" s="56">
        <f t="shared" si="91"/>
        <v>200.4572290809328</v>
      </c>
      <c r="K268" s="12">
        <f t="shared" si="92"/>
        <v>206.44094595336077</v>
      </c>
      <c r="L268" s="12">
        <f t="shared" si="93"/>
        <v>208.43551824417008</v>
      </c>
      <c r="M268" s="12">
        <f t="shared" si="94"/>
        <v>210.43009053497943</v>
      </c>
      <c r="N268" s="12">
        <f t="shared" si="95"/>
        <v>212.42466282578877</v>
      </c>
      <c r="O268" s="12">
        <f t="shared" si="96"/>
        <v>214.4192351165981</v>
      </c>
      <c r="P268" s="12">
        <f t="shared" si="97"/>
        <v>216.41380740740743</v>
      </c>
      <c r="Q268" s="12">
        <f t="shared" si="98"/>
        <v>218.40837969821675</v>
      </c>
      <c r="R268" s="12">
        <f t="shared" si="99"/>
        <v>220.40295198902606</v>
      </c>
    </row>
    <row r="269" spans="1:18" ht="12.75">
      <c r="A269" s="13" t="s">
        <v>372</v>
      </c>
      <c r="B269" s="12"/>
      <c r="C269" s="12"/>
      <c r="D269" s="53" t="e">
        <f t="shared" si="88"/>
        <v>#DIV/0!</v>
      </c>
      <c r="E269" s="54">
        <v>173</v>
      </c>
      <c r="F269" s="53">
        <v>177</v>
      </c>
      <c r="G269" s="55" t="e">
        <f t="shared" si="89"/>
        <v>#DIV/0!</v>
      </c>
      <c r="H269" s="65"/>
      <c r="I269" s="12" t="e">
        <f t="shared" si="90"/>
        <v>#DIV/0!</v>
      </c>
      <c r="J269" s="56" t="e">
        <f t="shared" si="91"/>
        <v>#DIV/0!</v>
      </c>
      <c r="K269" s="12" t="e">
        <f t="shared" si="92"/>
        <v>#DIV/0!</v>
      </c>
      <c r="L269" s="12" t="e">
        <f t="shared" si="93"/>
        <v>#DIV/0!</v>
      </c>
      <c r="M269" s="12" t="e">
        <f t="shared" si="94"/>
        <v>#DIV/0!</v>
      </c>
      <c r="N269" s="12" t="e">
        <f t="shared" si="95"/>
        <v>#DIV/0!</v>
      </c>
      <c r="O269" s="12" t="e">
        <f t="shared" si="96"/>
        <v>#DIV/0!</v>
      </c>
      <c r="P269" s="12" t="e">
        <f t="shared" si="97"/>
        <v>#DIV/0!</v>
      </c>
      <c r="Q269" s="12" t="e">
        <f t="shared" si="98"/>
        <v>#DIV/0!</v>
      </c>
      <c r="R269" s="12" t="e">
        <f t="shared" si="99"/>
        <v>#DIV/0!</v>
      </c>
    </row>
    <row r="270" spans="1:18" ht="12.75">
      <c r="A270" s="13" t="s">
        <v>373</v>
      </c>
      <c r="B270" s="12"/>
      <c r="C270" s="12"/>
      <c r="D270" s="53" t="e">
        <f t="shared" si="88"/>
        <v>#DIV/0!</v>
      </c>
      <c r="E270" s="54">
        <v>100</v>
      </c>
      <c r="F270" s="53">
        <v>102</v>
      </c>
      <c r="G270" s="55" t="e">
        <f t="shared" si="89"/>
        <v>#DIV/0!</v>
      </c>
      <c r="H270" s="65"/>
      <c r="I270" s="12" t="e">
        <f t="shared" si="90"/>
        <v>#DIV/0!</v>
      </c>
      <c r="J270" s="56" t="e">
        <f t="shared" si="91"/>
        <v>#DIV/0!</v>
      </c>
      <c r="K270" s="12" t="e">
        <f t="shared" si="92"/>
        <v>#DIV/0!</v>
      </c>
      <c r="L270" s="12" t="e">
        <f t="shared" si="93"/>
        <v>#DIV/0!</v>
      </c>
      <c r="M270" s="12" t="e">
        <f t="shared" si="94"/>
        <v>#DIV/0!</v>
      </c>
      <c r="N270" s="12" t="e">
        <f t="shared" si="95"/>
        <v>#DIV/0!</v>
      </c>
      <c r="O270" s="12" t="e">
        <f t="shared" si="96"/>
        <v>#DIV/0!</v>
      </c>
      <c r="P270" s="12" t="e">
        <f t="shared" si="97"/>
        <v>#DIV/0!</v>
      </c>
      <c r="Q270" s="12" t="e">
        <f t="shared" si="98"/>
        <v>#DIV/0!</v>
      </c>
      <c r="R270" s="12" t="e">
        <f t="shared" si="99"/>
        <v>#DIV/0!</v>
      </c>
    </row>
    <row r="271" spans="1:18" ht="12.75">
      <c r="A271" s="13" t="s">
        <v>374</v>
      </c>
      <c r="B271" s="12"/>
      <c r="C271" s="12"/>
      <c r="D271" s="53" t="e">
        <f t="shared" si="88"/>
        <v>#DIV/0!</v>
      </c>
      <c r="E271" s="54">
        <v>346</v>
      </c>
      <c r="F271" s="53">
        <v>354</v>
      </c>
      <c r="G271" s="55" t="e">
        <f t="shared" si="89"/>
        <v>#DIV/0!</v>
      </c>
      <c r="H271" s="65"/>
      <c r="I271" s="12" t="e">
        <f t="shared" si="90"/>
        <v>#DIV/0!</v>
      </c>
      <c r="J271" s="56" t="e">
        <f t="shared" si="91"/>
        <v>#DIV/0!</v>
      </c>
      <c r="K271" s="12" t="e">
        <f t="shared" si="92"/>
        <v>#DIV/0!</v>
      </c>
      <c r="L271" s="12" t="e">
        <f t="shared" si="93"/>
        <v>#DIV/0!</v>
      </c>
      <c r="M271" s="12" t="e">
        <f t="shared" si="94"/>
        <v>#DIV/0!</v>
      </c>
      <c r="N271" s="12" t="e">
        <f t="shared" si="95"/>
        <v>#DIV/0!</v>
      </c>
      <c r="O271" s="12" t="e">
        <f t="shared" si="96"/>
        <v>#DIV/0!</v>
      </c>
      <c r="P271" s="12" t="e">
        <f t="shared" si="97"/>
        <v>#DIV/0!</v>
      </c>
      <c r="Q271" s="12" t="e">
        <f t="shared" si="98"/>
        <v>#DIV/0!</v>
      </c>
      <c r="R271" s="12" t="e">
        <f t="shared" si="99"/>
        <v>#DIV/0!</v>
      </c>
    </row>
    <row r="272" spans="1:18" ht="12.75">
      <c r="A272" s="13" t="s">
        <v>375</v>
      </c>
      <c r="B272" s="12"/>
      <c r="C272" s="12"/>
      <c r="D272" s="53" t="e">
        <f t="shared" si="88"/>
        <v>#DIV/0!</v>
      </c>
      <c r="E272" s="54">
        <v>84</v>
      </c>
      <c r="F272" s="53">
        <v>86</v>
      </c>
      <c r="G272" s="55" t="e">
        <f t="shared" si="89"/>
        <v>#DIV/0!</v>
      </c>
      <c r="H272" s="65"/>
      <c r="I272" s="12" t="e">
        <f t="shared" si="90"/>
        <v>#DIV/0!</v>
      </c>
      <c r="J272" s="56" t="e">
        <f t="shared" si="91"/>
        <v>#DIV/0!</v>
      </c>
      <c r="K272" s="12" t="e">
        <f t="shared" si="92"/>
        <v>#DIV/0!</v>
      </c>
      <c r="L272" s="12" t="e">
        <f t="shared" si="93"/>
        <v>#DIV/0!</v>
      </c>
      <c r="M272" s="12" t="e">
        <f t="shared" si="94"/>
        <v>#DIV/0!</v>
      </c>
      <c r="N272" s="12" t="e">
        <f t="shared" si="95"/>
        <v>#DIV/0!</v>
      </c>
      <c r="O272" s="12" t="e">
        <f t="shared" si="96"/>
        <v>#DIV/0!</v>
      </c>
      <c r="P272" s="12" t="e">
        <f t="shared" si="97"/>
        <v>#DIV/0!</v>
      </c>
      <c r="Q272" s="12" t="e">
        <f t="shared" si="98"/>
        <v>#DIV/0!</v>
      </c>
      <c r="R272" s="12" t="e">
        <f t="shared" si="99"/>
        <v>#DIV/0!</v>
      </c>
    </row>
    <row r="273" spans="1:18" ht="12.75">
      <c r="A273" s="25" t="s">
        <v>376</v>
      </c>
      <c r="B273" s="12"/>
      <c r="C273" s="12"/>
      <c r="D273" s="53" t="e">
        <f t="shared" si="88"/>
        <v>#DIV/0!</v>
      </c>
      <c r="E273" s="54">
        <v>108</v>
      </c>
      <c r="F273" s="53">
        <v>110</v>
      </c>
      <c r="G273" s="55" t="e">
        <f t="shared" si="89"/>
        <v>#DIV/0!</v>
      </c>
      <c r="H273" s="65"/>
      <c r="I273" s="12" t="e">
        <f t="shared" si="90"/>
        <v>#DIV/0!</v>
      </c>
      <c r="J273" s="56" t="e">
        <f t="shared" si="91"/>
        <v>#DIV/0!</v>
      </c>
      <c r="K273" s="12" t="e">
        <f t="shared" si="92"/>
        <v>#DIV/0!</v>
      </c>
      <c r="L273" s="12" t="e">
        <f t="shared" si="93"/>
        <v>#DIV/0!</v>
      </c>
      <c r="M273" s="12" t="e">
        <f t="shared" si="94"/>
        <v>#DIV/0!</v>
      </c>
      <c r="N273" s="12" t="e">
        <f t="shared" si="95"/>
        <v>#DIV/0!</v>
      </c>
      <c r="O273" s="12" t="e">
        <f t="shared" si="96"/>
        <v>#DIV/0!</v>
      </c>
      <c r="P273" s="12" t="e">
        <f t="shared" si="97"/>
        <v>#DIV/0!</v>
      </c>
      <c r="Q273" s="12" t="e">
        <f t="shared" si="98"/>
        <v>#DIV/0!</v>
      </c>
      <c r="R273" s="12" t="e">
        <f t="shared" si="99"/>
        <v>#DIV/0!</v>
      </c>
    </row>
    <row r="274" spans="1:18" ht="12.75">
      <c r="A274" s="13" t="s">
        <v>377</v>
      </c>
      <c r="B274" s="12"/>
      <c r="C274" s="12"/>
      <c r="D274" s="53" t="e">
        <f t="shared" si="88"/>
        <v>#DIV/0!</v>
      </c>
      <c r="E274" s="54">
        <v>104</v>
      </c>
      <c r="F274" s="53">
        <v>106</v>
      </c>
      <c r="G274" s="55" t="e">
        <f t="shared" si="89"/>
        <v>#DIV/0!</v>
      </c>
      <c r="H274" s="65"/>
      <c r="I274" s="12" t="e">
        <f t="shared" si="90"/>
        <v>#DIV/0!</v>
      </c>
      <c r="J274" s="56" t="e">
        <f t="shared" si="91"/>
        <v>#DIV/0!</v>
      </c>
      <c r="K274" s="12" t="e">
        <f t="shared" si="92"/>
        <v>#DIV/0!</v>
      </c>
      <c r="L274" s="12" t="e">
        <f t="shared" si="93"/>
        <v>#DIV/0!</v>
      </c>
      <c r="M274" s="12" t="e">
        <f t="shared" si="94"/>
        <v>#DIV/0!</v>
      </c>
      <c r="N274" s="12" t="e">
        <f t="shared" si="95"/>
        <v>#DIV/0!</v>
      </c>
      <c r="O274" s="12" t="e">
        <f t="shared" si="96"/>
        <v>#DIV/0!</v>
      </c>
      <c r="P274" s="12" t="e">
        <f t="shared" si="97"/>
        <v>#DIV/0!</v>
      </c>
      <c r="Q274" s="12" t="e">
        <f t="shared" si="98"/>
        <v>#DIV/0!</v>
      </c>
      <c r="R274" s="12" t="e">
        <f t="shared" si="99"/>
        <v>#DIV/0!</v>
      </c>
    </row>
    <row r="275" spans="1:18" s="24" customFormat="1" ht="21.75" customHeight="1">
      <c r="A275" s="73" t="s">
        <v>378</v>
      </c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</row>
    <row r="276" spans="1:18" ht="12.75">
      <c r="A276" s="12" t="s">
        <v>379</v>
      </c>
      <c r="B276" s="12"/>
      <c r="C276" s="12"/>
      <c r="D276" s="53">
        <f>E276+I276</f>
        <v>526.375</v>
      </c>
      <c r="E276" s="54">
        <v>467</v>
      </c>
      <c r="F276" s="53">
        <v>477</v>
      </c>
      <c r="G276" s="55">
        <f>D276*100/F276-100</f>
        <v>10.351153039832283</v>
      </c>
      <c r="H276" s="66">
        <v>640</v>
      </c>
      <c r="I276" s="12">
        <f>I$5/H276</f>
        <v>59.375</v>
      </c>
      <c r="J276" s="56">
        <f>D276*1.18+1</f>
        <v>622.1225</v>
      </c>
      <c r="K276" s="12">
        <f>D276*1.03*1.18+1</f>
        <v>640.756175</v>
      </c>
      <c r="L276" s="12">
        <f>D276*1.04*1.18+1</f>
        <v>646.9674</v>
      </c>
      <c r="M276" s="12">
        <f>D276*1.05*1.18+1</f>
        <v>653.178625</v>
      </c>
      <c r="N276" s="12">
        <f>D276*1.06*1.18+1</f>
        <v>659.3898499999999</v>
      </c>
      <c r="O276" s="12">
        <f>D276*1.07*1.18+1</f>
        <v>665.601075</v>
      </c>
      <c r="P276" s="12">
        <f>D276*1.08*1.18+1</f>
        <v>671.8122999999999</v>
      </c>
      <c r="Q276" s="12">
        <f>D276*1.09*1.18+1</f>
        <v>678.0235250000001</v>
      </c>
      <c r="R276" s="12">
        <f>D276*1.1*1.18+1</f>
        <v>684.23475</v>
      </c>
    </row>
    <row r="277" spans="1:18" ht="12.75">
      <c r="A277" s="12" t="s">
        <v>380</v>
      </c>
      <c r="B277" s="12"/>
      <c r="C277" s="12"/>
      <c r="D277" s="53">
        <f>E277+I277</f>
        <v>493.55555555555554</v>
      </c>
      <c r="E277" s="54">
        <v>438</v>
      </c>
      <c r="F277" s="53">
        <v>448</v>
      </c>
      <c r="G277" s="55">
        <f>D277*100/F277-100</f>
        <v>10.168650793650798</v>
      </c>
      <c r="H277" s="66">
        <v>684</v>
      </c>
      <c r="I277" s="12">
        <f>I$5/H277</f>
        <v>55.55555555555556</v>
      </c>
      <c r="J277" s="56">
        <f>D277*1.18+1</f>
        <v>583.3955555555555</v>
      </c>
      <c r="K277" s="12">
        <f>D277*1.03*1.18+1</f>
        <v>600.8674222222222</v>
      </c>
      <c r="L277" s="12">
        <f>D277*1.04*1.18+1</f>
        <v>606.6913777777778</v>
      </c>
      <c r="M277" s="12">
        <f>D277*1.05*1.18+1</f>
        <v>612.5153333333333</v>
      </c>
      <c r="N277" s="12">
        <f>D277*1.06*1.18+1</f>
        <v>618.3392888888889</v>
      </c>
      <c r="O277" s="12">
        <f>D277*1.07*1.18+1</f>
        <v>624.1632444444444</v>
      </c>
      <c r="P277" s="12">
        <f>D277*1.08*1.18+1</f>
        <v>629.9872</v>
      </c>
      <c r="Q277" s="12">
        <f>D277*1.09*1.18+1</f>
        <v>635.8111555555556</v>
      </c>
      <c r="R277" s="12">
        <f>D277*1.1*1.18+1</f>
        <v>641.6351111111111</v>
      </c>
    </row>
    <row r="278" spans="1:18" ht="12.75">
      <c r="A278" s="12" t="s">
        <v>381</v>
      </c>
      <c r="B278" s="12"/>
      <c r="C278" s="12"/>
      <c r="D278" s="53">
        <f>E278+I278</f>
        <v>403.44444444444446</v>
      </c>
      <c r="E278" s="54">
        <v>359</v>
      </c>
      <c r="F278" s="53">
        <v>367</v>
      </c>
      <c r="G278" s="55">
        <f>D278*100/F278-100</f>
        <v>9.930366333636087</v>
      </c>
      <c r="H278" s="66">
        <v>855</v>
      </c>
      <c r="I278" s="12">
        <f>I$5/H278</f>
        <v>44.44444444444444</v>
      </c>
      <c r="J278" s="56">
        <f>D278*1.18+1</f>
        <v>477.06444444444446</v>
      </c>
      <c r="K278" s="12">
        <f>D278*1.03*1.18+1</f>
        <v>491.3463777777778</v>
      </c>
      <c r="L278" s="12">
        <f>D278*1.04*1.18+1</f>
        <v>496.1070222222222</v>
      </c>
      <c r="M278" s="12">
        <f>D278*1.05*1.18+1</f>
        <v>500.86766666666665</v>
      </c>
      <c r="N278" s="12">
        <f>D278*1.06*1.18+1</f>
        <v>505.62831111111115</v>
      </c>
      <c r="O278" s="12">
        <f>D278*1.07*1.18+1</f>
        <v>510.3889555555556</v>
      </c>
      <c r="P278" s="12">
        <f>D278*1.08*1.18+1</f>
        <v>515.1496</v>
      </c>
      <c r="Q278" s="12">
        <f>D278*1.09*1.18+1</f>
        <v>519.9102444444445</v>
      </c>
      <c r="R278" s="12">
        <f>D278*1.1*1.18+1</f>
        <v>524.670888888889</v>
      </c>
    </row>
    <row r="279" spans="1:18" ht="12.75">
      <c r="A279" s="12" t="s">
        <v>382</v>
      </c>
      <c r="B279" s="12"/>
      <c r="C279" s="12"/>
      <c r="D279" s="53">
        <f>E279+I279</f>
        <v>355.74603174603175</v>
      </c>
      <c r="E279" s="54">
        <v>324</v>
      </c>
      <c r="F279" s="53">
        <v>331</v>
      </c>
      <c r="G279" s="55">
        <f>D279*100/F279-100</f>
        <v>7.476142521459735</v>
      </c>
      <c r="H279" s="66">
        <v>1197</v>
      </c>
      <c r="I279" s="12">
        <f>I$5/H279</f>
        <v>31.746031746031747</v>
      </c>
      <c r="J279" s="56">
        <f>D279*1.18+1</f>
        <v>420.78031746031746</v>
      </c>
      <c r="K279" s="12">
        <f>D279*1.03*1.18+1</f>
        <v>433.37372698412696</v>
      </c>
      <c r="L279" s="12">
        <f>D279*1.04*1.18+1</f>
        <v>437.5715301587302</v>
      </c>
      <c r="M279" s="12">
        <f>D279*1.05*1.18+1</f>
        <v>441.76933333333335</v>
      </c>
      <c r="N279" s="12">
        <f>D279*1.06*1.18+1</f>
        <v>445.9671365079365</v>
      </c>
      <c r="O279" s="12">
        <f>D279*1.07*1.18+1</f>
        <v>450.1649396825397</v>
      </c>
      <c r="P279" s="12">
        <f>D279*1.08*1.18+1</f>
        <v>454.36274285714285</v>
      </c>
      <c r="Q279" s="12">
        <f>D279*1.09*1.18+1</f>
        <v>458.560546031746</v>
      </c>
      <c r="R279" s="12">
        <f>D279*1.1*1.18+1</f>
        <v>462.75834920634924</v>
      </c>
    </row>
    <row r="281" ht="12.75">
      <c r="A281" s="22"/>
    </row>
    <row r="283" spans="1:10" s="22" customFormat="1" ht="13.5" customHeight="1">
      <c r="A283" s="1"/>
      <c r="B283" s="1"/>
      <c r="C283" s="1"/>
      <c r="D283" s="27"/>
      <c r="E283" s="28"/>
      <c r="F283" s="27"/>
      <c r="G283" s="67"/>
      <c r="H283" s="30"/>
      <c r="J283" s="30"/>
    </row>
    <row r="284" spans="1:6" ht="12.75">
      <c r="A284" s="22"/>
      <c r="B284" s="26"/>
      <c r="C284" s="26"/>
      <c r="D284" s="39"/>
      <c r="E284" s="68"/>
      <c r="F284" s="39"/>
    </row>
  </sheetData>
  <mergeCells count="10">
    <mergeCell ref="A259:R259"/>
    <mergeCell ref="A275:R275"/>
    <mergeCell ref="A90:R90"/>
    <mergeCell ref="A101:R101"/>
    <mergeCell ref="A154:R154"/>
    <mergeCell ref="A199:R199"/>
    <mergeCell ref="A1:F1"/>
    <mergeCell ref="A2:F2"/>
    <mergeCell ref="A6:R6"/>
    <mergeCell ref="A54:R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modified xsi:type="dcterms:W3CDTF">2011-07-29T11:10:09Z</dcterms:modified>
  <cp:category/>
  <cp:version/>
  <cp:contentType/>
  <cp:contentStatus/>
</cp:coreProperties>
</file>